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data\HLT\Academic\Bargaining\Bargaining 2024\!!CA Changes\"/>
    </mc:Choice>
  </mc:AlternateContent>
  <xr:revisionPtr revIDLastSave="0" documentId="13_ncr:1_{B3BB06C3-DC56-4427-81B6-A0099FC14392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SWF Calculator" sheetId="1" r:id="rId1"/>
    <sheet name="New Formulas" sheetId="3" r:id="rId2"/>
  </sheets>
  <definedNames>
    <definedName name="_xlnm._FilterDatabase" localSheetId="0" hidden="1">'SWF Calculator'!$S$16:$U$36</definedName>
    <definedName name="_xlnm.Print_Area" localSheetId="0">'SWF Calculator'!$A$1:$Q$40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J51" i="3"/>
  <c r="N51" i="3" s="1"/>
  <c r="L40" i="3"/>
  <c r="L32" i="3"/>
  <c r="F13" i="3"/>
  <c r="N13" i="3" s="1"/>
  <c r="F40" i="3"/>
  <c r="N40" i="3"/>
  <c r="F32" i="3"/>
  <c r="N32" i="3" s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F27" i="1"/>
  <c r="Q37" i="1" s="1"/>
  <c r="N13" i="1"/>
  <c r="O13" i="1" s="1"/>
  <c r="P27" i="1"/>
  <c r="K27" i="1"/>
  <c r="J27" i="1"/>
  <c r="H25" i="1"/>
  <c r="I25" i="1" s="1"/>
  <c r="H24" i="1"/>
  <c r="H23" i="1"/>
  <c r="I23" i="1" s="1"/>
  <c r="H22" i="1"/>
  <c r="I22" i="1" s="1"/>
  <c r="H21" i="1"/>
  <c r="H20" i="1"/>
  <c r="I20" i="1" s="1"/>
  <c r="H19" i="1"/>
  <c r="I19" i="1"/>
  <c r="H18" i="1"/>
  <c r="I18" i="1" s="1"/>
  <c r="H17" i="1"/>
  <c r="I17" i="1" s="1"/>
  <c r="H16" i="1"/>
  <c r="I16" i="1" s="1"/>
  <c r="H14" i="1"/>
  <c r="I14" i="1" s="1"/>
  <c r="H13" i="1"/>
  <c r="I13" i="1" s="1"/>
  <c r="Q2" i="1"/>
  <c r="I21" i="1"/>
  <c r="I24" i="1"/>
  <c r="H15" i="1"/>
  <c r="I15" i="1" s="1"/>
  <c r="Q22" i="1" l="1"/>
  <c r="Q25" i="1"/>
  <c r="Q14" i="1"/>
  <c r="Q23" i="1"/>
  <c r="Q16" i="1"/>
  <c r="Q19" i="1"/>
  <c r="Q15" i="1"/>
  <c r="Q20" i="1"/>
  <c r="Q17" i="1"/>
  <c r="Q13" i="1"/>
  <c r="O27" i="1"/>
  <c r="Q24" i="1"/>
  <c r="Q18" i="1"/>
  <c r="Q21" i="1"/>
  <c r="I27" i="1"/>
  <c r="Q27" i="1" l="1"/>
  <c r="Q35" i="1" s="1"/>
</calcChain>
</file>

<file path=xl/sharedStrings.xml><?xml version="1.0" encoding="utf-8"?>
<sst xmlns="http://schemas.openxmlformats.org/spreadsheetml/2006/main" count="141" uniqueCount="104">
  <si>
    <t>From:</t>
  </si>
  <si>
    <t>To:</t>
  </si>
  <si>
    <t>Print Date:</t>
  </si>
  <si>
    <t xml:space="preserve"> </t>
  </si>
  <si>
    <t>Faculty:</t>
  </si>
  <si>
    <t>PREPARATION</t>
  </si>
  <si>
    <t>EVALUATION</t>
  </si>
  <si>
    <t>TOTAL</t>
  </si>
  <si>
    <t>Course</t>
  </si>
  <si>
    <t>Course Name</t>
  </si>
  <si>
    <t>Hours</t>
  </si>
  <si>
    <t>Attrib</t>
  </si>
  <si>
    <t>Add'n</t>
  </si>
  <si>
    <t>Class</t>
  </si>
  <si>
    <t>Comp.</t>
  </si>
  <si>
    <t>HOURS</t>
  </si>
  <si>
    <t>Code</t>
  </si>
  <si>
    <t>Type</t>
  </si>
  <si>
    <t>Factor</t>
  </si>
  <si>
    <t>Size</t>
  </si>
  <si>
    <t>Weeks</t>
  </si>
  <si>
    <t>TCH</t>
  </si>
  <si>
    <t>School</t>
  </si>
  <si>
    <t>STANDARD FORMULAS USED IN WORKLOADING</t>
  </si>
  <si>
    <t>New</t>
  </si>
  <si>
    <t>Established A</t>
  </si>
  <si>
    <t>Established B</t>
  </si>
  <si>
    <t>Repeat A</t>
  </si>
  <si>
    <t>Repeat B</t>
  </si>
  <si>
    <t>Special A (&gt; 3)</t>
  </si>
  <si>
    <t>Special B (&lt; 3)</t>
  </si>
  <si>
    <t>Text</t>
  </si>
  <si>
    <t>Value</t>
  </si>
  <si>
    <t>PREPARATION FACTORS</t>
  </si>
  <si>
    <t>Hrs/</t>
  </si>
  <si>
    <t>Wk</t>
  </si>
  <si>
    <t>Routine or assisted evaluation</t>
  </si>
  <si>
    <t>In-process evaluation &amp; feedback</t>
  </si>
  <si>
    <t>Not entered Yet</t>
  </si>
  <si>
    <t>EVALUATION FACTORS</t>
  </si>
  <si>
    <t>Blended #1</t>
  </si>
  <si>
    <t xml:space="preserve">Blended #2 </t>
  </si>
  <si>
    <t>Blended #3</t>
  </si>
  <si>
    <t>Blended #4</t>
  </si>
  <si>
    <t>Blended #5</t>
  </si>
  <si>
    <t>Blended #6</t>
  </si>
  <si>
    <t>Blended #7</t>
  </si>
  <si>
    <t>Blended #8</t>
  </si>
  <si>
    <t>Blended #9</t>
  </si>
  <si>
    <t>Blended #10</t>
  </si>
  <si>
    <t>Blended #11</t>
  </si>
  <si>
    <t>Blended #12</t>
  </si>
  <si>
    <t>Not entered</t>
  </si>
  <si>
    <t>Essay marking</t>
  </si>
  <si>
    <t>Dlvry</t>
  </si>
  <si>
    <t>SWF Calculator</t>
  </si>
  <si>
    <t>See next page for assistance in standard formulas used in workloading.</t>
  </si>
  <si>
    <t>Formalized student preparation:  Yes</t>
  </si>
  <si>
    <t>Release time reflecting development</t>
  </si>
  <si>
    <t>Field Work - Indirect Supervision</t>
  </si>
  <si>
    <t>Less than full week of placement (&lt; 5 days per week)</t>
  </si>
  <si>
    <t>Full week placement</t>
  </si>
  <si>
    <t>Field Work - Direct Supervision</t>
  </si>
  <si>
    <t>Preparation course:  Yes</t>
  </si>
  <si>
    <t>Co-op</t>
  </si>
  <si>
    <t>1 TCH per course hour (with prep &amp; eval included) x number of weeks of placement</t>
  </si>
  <si>
    <t>Applied Projects / Applied Research Projects</t>
  </si>
  <si>
    <t>(professional practice / internships / field placement / service learning)</t>
  </si>
  <si>
    <t>(mandatory professional practice / clinical placements)</t>
  </si>
  <si>
    <t>Typically up to 5 students per project</t>
  </si>
  <si>
    <t>1 hour per project</t>
  </si>
  <si>
    <t>Total number of students</t>
  </si>
  <si>
    <t>X</t>
  </si>
  <si>
    <t>/</t>
  </si>
  <si>
    <t># of wkld wks</t>
  </si>
  <si>
    <t xml:space="preserve"> =</t>
  </si>
  <si>
    <t># of project weeks</t>
  </si>
  <si>
    <t>No compensation given during weeks of co-op</t>
  </si>
  <si>
    <t>TCH Hour</t>
  </si>
  <si>
    <t>Comp Hour</t>
  </si>
  <si>
    <t>1 comp hr for group of 5 student x number of weeks of placement</t>
  </si>
  <si>
    <t>Weekly TCH hours</t>
  </si>
  <si>
    <t>Weekly comp hours</t>
  </si>
  <si>
    <t>2 comp hr for group of 5 student x number of weeks of placement</t>
  </si>
  <si>
    <t>FT:  Plus 'Special A or B' prep and eval</t>
  </si>
  <si>
    <t>Weekly Crse Hrs</t>
  </si>
  <si>
    <t># of placement weeks</t>
  </si>
  <si>
    <t>Delivery/Guidance assigned as non-delivery to professor if instructors supervising students groups offsite</t>
  </si>
  <si>
    <t>Number of projects</t>
  </si>
  <si>
    <t>Number of student groups</t>
  </si>
  <si>
    <t>(As per Applied Learning Framework)</t>
  </si>
  <si>
    <t>Updated:  June 10, 2014</t>
  </si>
  <si>
    <t>Blended #13</t>
  </si>
  <si>
    <t>Blended #14</t>
  </si>
  <si>
    <t>Blended #15</t>
  </si>
  <si>
    <t>Blended #16</t>
  </si>
  <si>
    <t>Meeting</t>
  </si>
  <si>
    <t>Comp Hours (allowance)/week</t>
  </si>
  <si>
    <t>Typical # of students per project</t>
  </si>
  <si>
    <t>Sect #</t>
  </si>
  <si>
    <t>(S01)</t>
  </si>
  <si>
    <t>Delv #</t>
  </si>
  <si>
    <t>(0011)</t>
  </si>
  <si>
    <t>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</si>
</sst>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yyyy\-mmm\-d"/>
    <numFmt numFmtId="165" formatCode="0_);[Red]\(0\)"/>
    <numFmt numFmtId="166" formatCode="0.00_);[Red]\(0.00\)"/>
    <numFmt numFmtId="167" formatCode="General_)"/>
    <numFmt numFmtId="168" formatCode="0.0000_);[Red]\(0.0000\)"/>
    <numFmt numFmtId="169" formatCode="0.00_)"/>
    <numFmt numFmtId="170" formatCode="0.0_);[Red]\(0.0\)"/>
    <numFmt numFmtId="171" formatCode="0.0000"/>
  </numFmts>
  <fonts count="24" x14ac:knownFonts="1">
    <font>
      <sz val="10"/>
      <name val="Arial"/>
    </font>
    <font>
      <sz val="10"/>
      <name val="Arial"/>
      <family val="2"/>
    </font>
    <font>
      <sz val="10"/>
      <color indexed="0"/>
      <name val="Arial"/>
      <family val="2"/>
    </font>
    <font>
      <b/>
      <sz val="16"/>
      <color indexed="0"/>
      <name val="Arial"/>
      <family val="2"/>
    </font>
    <font>
      <b/>
      <sz val="10"/>
      <color indexed="0"/>
      <name val="Arial"/>
      <family val="2"/>
    </font>
    <font>
      <i/>
      <sz val="10"/>
      <color indexed="0"/>
      <name val="Arial"/>
      <family val="2"/>
    </font>
    <font>
      <b/>
      <i/>
      <sz val="10"/>
      <color indexed="0"/>
      <name val="Arial"/>
      <family val="2"/>
    </font>
    <font>
      <sz val="10"/>
      <name val="Arial"/>
      <family val="2"/>
    </font>
    <font>
      <sz val="12"/>
      <name val="Helv"/>
    </font>
    <font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7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0"/>
      </patternFill>
    </fill>
    <fill>
      <patternFill patternType="solid">
        <fgColor indexed="41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/>
      <top style="thin">
        <color indexed="0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8" fillId="0" borderId="0"/>
  </cellStyleXfs>
  <cellXfs count="122">
    <xf numFmtId="0" fontId="0" fillId="0" borderId="0" xfId="0"/>
    <xf numFmtId="0" fontId="2" fillId="0" borderId="1" xfId="0" applyFont="1" applyFill="1" applyBorder="1" applyAlignment="1" applyProtection="1"/>
    <xf numFmtId="0" fontId="2" fillId="0" borderId="2" xfId="0" applyFont="1" applyFill="1" applyBorder="1" applyAlignment="1" applyProtection="1"/>
    <xf numFmtId="166" fontId="2" fillId="0" borderId="1" xfId="0" applyNumberFormat="1" applyFont="1" applyFill="1" applyBorder="1" applyAlignment="1" applyProtection="1"/>
    <xf numFmtId="0" fontId="14" fillId="2" borderId="0" xfId="0" applyFont="1" applyFill="1"/>
    <xf numFmtId="0" fontId="0" fillId="2" borderId="0" xfId="0" applyFill="1"/>
    <xf numFmtId="0" fontId="13" fillId="2" borderId="0" xfId="0" applyFont="1" applyFill="1"/>
    <xf numFmtId="0" fontId="0" fillId="0" borderId="3" xfId="0" applyFill="1" applyBorder="1"/>
    <xf numFmtId="16" fontId="2" fillId="2" borderId="0" xfId="0" applyNumberFormat="1" applyFont="1" applyFill="1" applyBorder="1" applyAlignment="1" applyProtection="1"/>
    <xf numFmtId="15" fontId="2" fillId="2" borderId="0" xfId="0" applyNumberFormat="1" applyFont="1" applyFill="1" applyBorder="1" applyAlignment="1" applyProtection="1"/>
    <xf numFmtId="0" fontId="2" fillId="2" borderId="0" xfId="0" applyFont="1" applyFill="1" applyBorder="1" applyAlignment="1" applyProtection="1"/>
    <xf numFmtId="0" fontId="0" fillId="2" borderId="0" xfId="0" applyFill="1" applyBorder="1"/>
    <xf numFmtId="0" fontId="4" fillId="2" borderId="0" xfId="0" applyFont="1" applyFill="1" applyBorder="1" applyAlignment="1" applyProtection="1"/>
    <xf numFmtId="165" fontId="2" fillId="2" borderId="0" xfId="0" applyNumberFormat="1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/>
    <xf numFmtId="166" fontId="2" fillId="2" borderId="0" xfId="0" applyNumberFormat="1" applyFont="1" applyFill="1" applyBorder="1" applyAlignment="1" applyProtection="1"/>
    <xf numFmtId="0" fontId="5" fillId="2" borderId="1" xfId="0" applyFont="1" applyFill="1" applyBorder="1" applyAlignment="1" applyProtection="1"/>
    <xf numFmtId="0" fontId="6" fillId="2" borderId="2" xfId="0" applyFont="1" applyFill="1" applyBorder="1" applyAlignment="1" applyProtection="1"/>
    <xf numFmtId="0" fontId="5" fillId="2" borderId="2" xfId="0" applyFont="1" applyFill="1" applyBorder="1" applyAlignment="1" applyProtection="1"/>
    <xf numFmtId="0" fontId="2" fillId="2" borderId="4" xfId="0" applyFont="1" applyFill="1" applyBorder="1" applyAlignment="1" applyProtection="1"/>
    <xf numFmtId="0" fontId="6" fillId="2" borderId="4" xfId="0" applyFont="1" applyFill="1" applyBorder="1" applyAlignment="1" applyProtection="1"/>
    <xf numFmtId="0" fontId="5" fillId="2" borderId="4" xfId="0" applyFont="1" applyFill="1" applyBorder="1" applyAlignment="1" applyProtection="1"/>
    <xf numFmtId="166" fontId="5" fillId="2" borderId="4" xfId="0" applyNumberFormat="1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1" xfId="0" applyFont="1" applyFill="1" applyBorder="1" applyAlignment="1" applyProtection="1"/>
    <xf numFmtId="166" fontId="2" fillId="2" borderId="1" xfId="0" applyNumberFormat="1" applyFont="1" applyFill="1" applyBorder="1" applyAlignment="1" applyProtection="1"/>
    <xf numFmtId="168" fontId="2" fillId="2" borderId="0" xfId="0" applyNumberFormat="1" applyFont="1" applyFill="1" applyBorder="1" applyAlignment="1" applyProtection="1"/>
    <xf numFmtId="0" fontId="6" fillId="2" borderId="0" xfId="0" applyFont="1" applyFill="1" applyBorder="1" applyAlignment="1" applyProtection="1"/>
    <xf numFmtId="167" fontId="9" fillId="2" borderId="0" xfId="1" applyFont="1" applyFill="1" applyBorder="1"/>
    <xf numFmtId="10" fontId="2" fillId="2" borderId="0" xfId="0" applyNumberFormat="1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6" xfId="0" applyFont="1" applyFill="1" applyBorder="1" applyAlignment="1" applyProtection="1"/>
    <xf numFmtId="0" fontId="2" fillId="2" borderId="7" xfId="0" applyFont="1" applyFill="1" applyBorder="1" applyAlignment="1" applyProtection="1"/>
    <xf numFmtId="170" fontId="2" fillId="2" borderId="0" xfId="0" applyNumberFormat="1" applyFont="1" applyFill="1" applyBorder="1" applyAlignment="1" applyProtection="1"/>
    <xf numFmtId="0" fontId="6" fillId="2" borderId="0" xfId="0" applyFont="1" applyFill="1" applyBorder="1" applyAlignment="1" applyProtection="1">
      <alignment horizontal="right"/>
    </xf>
    <xf numFmtId="0" fontId="0" fillId="2" borderId="8" xfId="0" applyFill="1" applyBorder="1"/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2" fontId="10" fillId="2" borderId="0" xfId="0" applyNumberFormat="1" applyFont="1" applyFill="1" applyBorder="1"/>
    <xf numFmtId="0" fontId="15" fillId="3" borderId="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4" borderId="14" xfId="0" applyFont="1" applyFill="1" applyBorder="1" applyAlignment="1">
      <alignment wrapText="1"/>
    </xf>
    <xf numFmtId="0" fontId="15" fillId="4" borderId="15" xfId="0" applyFont="1" applyFill="1" applyBorder="1" applyAlignment="1">
      <alignment wrapText="1"/>
    </xf>
    <xf numFmtId="0" fontId="15" fillId="4" borderId="16" xfId="0" applyNumberFormat="1" applyFont="1" applyFill="1" applyBorder="1" applyAlignment="1">
      <alignment horizontal="right" wrapText="1"/>
    </xf>
    <xf numFmtId="0" fontId="15" fillId="4" borderId="17" xfId="0" applyNumberFormat="1" applyFont="1" applyFill="1" applyBorder="1" applyAlignment="1">
      <alignment horizontal="right" wrapText="1"/>
    </xf>
    <xf numFmtId="0" fontId="15" fillId="4" borderId="18" xfId="0" applyNumberFormat="1" applyFont="1" applyFill="1" applyBorder="1" applyAlignment="1">
      <alignment horizontal="right" wrapText="1"/>
    </xf>
    <xf numFmtId="0" fontId="15" fillId="4" borderId="19" xfId="0" applyNumberFormat="1" applyFont="1" applyFill="1" applyBorder="1" applyAlignment="1">
      <alignment horizontal="right" wrapText="1"/>
    </xf>
    <xf numFmtId="0" fontId="15" fillId="4" borderId="0" xfId="0" applyNumberFormat="1" applyFont="1" applyFill="1" applyBorder="1" applyAlignment="1">
      <alignment horizontal="right" wrapText="1"/>
    </xf>
    <xf numFmtId="0" fontId="0" fillId="2" borderId="20" xfId="0" applyFill="1" applyBorder="1"/>
    <xf numFmtId="0" fontId="2" fillId="0" borderId="1" xfId="0" applyFont="1" applyFill="1" applyBorder="1" applyAlignment="1" applyProtection="1">
      <alignment horizontal="center"/>
    </xf>
    <xf numFmtId="2" fontId="0" fillId="2" borderId="21" xfId="0" applyNumberFormat="1" applyFill="1" applyBorder="1"/>
    <xf numFmtId="2" fontId="2" fillId="2" borderId="21" xfId="0" applyNumberFormat="1" applyFont="1" applyFill="1" applyBorder="1" applyAlignment="1" applyProtection="1"/>
    <xf numFmtId="1" fontId="0" fillId="2" borderId="21" xfId="0" applyNumberFormat="1" applyFill="1" applyBorder="1"/>
    <xf numFmtId="2" fontId="0" fillId="2" borderId="0" xfId="0" applyNumberFormat="1" applyFill="1" applyBorder="1"/>
    <xf numFmtId="2" fontId="2" fillId="2" borderId="0" xfId="0" applyNumberFormat="1" applyFont="1" applyFill="1" applyBorder="1" applyAlignment="1" applyProtection="1"/>
    <xf numFmtId="1" fontId="0" fillId="2" borderId="0" xfId="0" applyNumberFormat="1" applyFill="1" applyBorder="1"/>
    <xf numFmtId="166" fontId="17" fillId="2" borderId="22" xfId="0" applyNumberFormat="1" applyFont="1" applyFill="1" applyBorder="1" applyAlignment="1" applyProtection="1"/>
    <xf numFmtId="165" fontId="17" fillId="2" borderId="22" xfId="0" applyNumberFormat="1" applyFont="1" applyFill="1" applyBorder="1" applyAlignment="1" applyProtection="1"/>
    <xf numFmtId="171" fontId="0" fillId="2" borderId="0" xfId="0" applyNumberFormat="1" applyFill="1" applyBorder="1"/>
    <xf numFmtId="171" fontId="0" fillId="2" borderId="23" xfId="0" applyNumberFormat="1" applyFill="1" applyBorder="1"/>
    <xf numFmtId="0" fontId="15" fillId="2" borderId="0" xfId="0" applyFont="1" applyFill="1" applyBorder="1" applyAlignment="1"/>
    <xf numFmtId="0" fontId="15" fillId="4" borderId="24" xfId="0" applyNumberFormat="1" applyFont="1" applyFill="1" applyBorder="1" applyAlignment="1">
      <alignment horizontal="right" wrapText="1"/>
    </xf>
    <xf numFmtId="0" fontId="15" fillId="2" borderId="14" xfId="0" applyFont="1" applyFill="1" applyBorder="1" applyAlignment="1"/>
    <xf numFmtId="0" fontId="15" fillId="4" borderId="25" xfId="0" applyFont="1" applyFill="1" applyBorder="1" applyAlignment="1">
      <alignment wrapText="1"/>
    </xf>
    <xf numFmtId="0" fontId="15" fillId="4" borderId="26" xfId="0" applyNumberFormat="1" applyFont="1" applyFill="1" applyBorder="1" applyAlignment="1">
      <alignment horizontal="right" wrapText="1"/>
    </xf>
    <xf numFmtId="0" fontId="15" fillId="4" borderId="27" xfId="0" applyFont="1" applyFill="1" applyBorder="1" applyAlignment="1">
      <alignment wrapText="1"/>
    </xf>
    <xf numFmtId="0" fontId="10" fillId="2" borderId="28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 wrapText="1"/>
    </xf>
    <xf numFmtId="0" fontId="15" fillId="4" borderId="30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/>
    </xf>
    <xf numFmtId="169" fontId="7" fillId="0" borderId="10" xfId="1" applyNumberFormat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0" fillId="2" borderId="32" xfId="0" applyFill="1" applyBorder="1"/>
    <xf numFmtId="0" fontId="11" fillId="2" borderId="33" xfId="0" applyFont="1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0" fillId="2" borderId="14" xfId="0" applyFill="1" applyBorder="1"/>
    <xf numFmtId="0" fontId="1" fillId="2" borderId="0" xfId="0" applyFont="1" applyFill="1" applyBorder="1"/>
    <xf numFmtId="0" fontId="12" fillId="2" borderId="0" xfId="0" quotePrefix="1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15" xfId="0" applyFill="1" applyBorder="1"/>
    <xf numFmtId="0" fontId="20" fillId="2" borderId="0" xfId="0" applyFont="1" applyFill="1" applyBorder="1"/>
    <xf numFmtId="0" fontId="19" fillId="2" borderId="0" xfId="0" applyFont="1" applyFill="1" applyBorder="1"/>
    <xf numFmtId="0" fontId="12" fillId="2" borderId="0" xfId="0" applyFont="1" applyFill="1" applyAlignment="1">
      <alignment horizontal="right"/>
    </xf>
    <xf numFmtId="0" fontId="16" fillId="4" borderId="25" xfId="0" applyFont="1" applyFill="1" applyBorder="1" applyAlignment="1">
      <alignment wrapText="1"/>
    </xf>
    <xf numFmtId="0" fontId="21" fillId="4" borderId="25" xfId="0" applyFont="1" applyFill="1" applyBorder="1" applyAlignment="1">
      <alignment wrapText="1"/>
    </xf>
    <xf numFmtId="0" fontId="22" fillId="2" borderId="0" xfId="0" quotePrefix="1" applyFont="1" applyFill="1" applyBorder="1"/>
    <xf numFmtId="0" fontId="5" fillId="2" borderId="1" xfId="0" applyFont="1" applyFill="1" applyBorder="1" applyAlignment="1" applyProtection="1">
      <alignment horizontal="center"/>
    </xf>
    <xf numFmtId="0" fontId="23" fillId="2" borderId="4" xfId="0" quotePrefix="1" applyFont="1" applyFill="1" applyBorder="1" applyAlignment="1" applyProtection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11" fillId="6" borderId="0" xfId="0" applyFont="1" applyFill="1"/>
    <xf numFmtId="0" fontId="3" fillId="2" borderId="0" xfId="0" applyFont="1" applyFill="1" applyBorder="1" applyAlignment="1" applyProtection="1"/>
    <xf numFmtId="0" fontId="16" fillId="3" borderId="37" xfId="0" applyFont="1" applyFill="1" applyBorder="1" applyAlignment="1">
      <alignment horizontal="center"/>
    </xf>
    <xf numFmtId="0" fontId="11" fillId="2" borderId="38" xfId="0" applyFont="1" applyFill="1" applyBorder="1"/>
    <xf numFmtId="0" fontId="11" fillId="2" borderId="39" xfId="0" applyFont="1" applyFill="1" applyBorder="1"/>
    <xf numFmtId="0" fontId="16" fillId="3" borderId="40" xfId="0" applyFont="1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18" fillId="2" borderId="43" xfId="0" applyFont="1" applyFill="1" applyBorder="1" applyAlignment="1">
      <alignment horizontal="center"/>
    </xf>
    <xf numFmtId="0" fontId="18" fillId="2" borderId="44" xfId="0" applyFont="1" applyFill="1" applyBorder="1" applyAlignment="1">
      <alignment horizontal="center"/>
    </xf>
    <xf numFmtId="0" fontId="18" fillId="2" borderId="45" xfId="0" applyFont="1" applyFill="1" applyBorder="1" applyAlignment="1">
      <alignment horizontal="center"/>
    </xf>
    <xf numFmtId="164" fontId="2" fillId="0" borderId="46" xfId="0" applyNumberFormat="1" applyFont="1" applyFill="1" applyBorder="1" applyAlignment="1" applyProtection="1">
      <alignment horizontal="center"/>
    </xf>
    <xf numFmtId="164" fontId="2" fillId="0" borderId="47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48" xfId="0" applyFont="1" applyFill="1" applyBorder="1" applyAlignment="1" applyProtection="1">
      <alignment horizontal="center"/>
    </xf>
    <xf numFmtId="0" fontId="5" fillId="2" borderId="49" xfId="0" applyFont="1" applyFill="1" applyBorder="1" applyAlignment="1" applyProtection="1">
      <alignment horizontal="center"/>
    </xf>
    <xf numFmtId="0" fontId="5" fillId="2" borderId="50" xfId="0" applyFont="1" applyFill="1" applyBorder="1" applyAlignment="1" applyProtection="1">
      <alignment horizontal="center"/>
    </xf>
    <xf numFmtId="164" fontId="2" fillId="0" borderId="51" xfId="0" applyNumberFormat="1" applyFont="1" applyFill="1" applyBorder="1" applyAlignment="1" applyProtection="1">
      <alignment horizontal="center"/>
    </xf>
    <xf numFmtId="0" fontId="4" fillId="0" borderId="46" xfId="0" applyFont="1" applyFill="1" applyBorder="1" applyAlignment="1" applyProtection="1">
      <alignment horizontal="center"/>
    </xf>
    <xf numFmtId="0" fontId="4" fillId="0" borderId="51" xfId="0" applyFont="1" applyFill="1" applyBorder="1" applyAlignment="1" applyProtection="1">
      <alignment horizontal="center"/>
    </xf>
    <xf numFmtId="0" fontId="4" fillId="0" borderId="47" xfId="0" applyFont="1" applyFill="1" applyBorder="1" applyAlignment="1" applyProtection="1">
      <alignment horizontal="center"/>
    </xf>
  </cellXfs>
  <cellStyles count="2">
    <cellStyle name="Normal" xfId="0" builtinId="0"/>
    <cellStyle name="Normal_savard_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83"/>
  <sheetViews>
    <sheetView showGridLines="0" tabSelected="1" topLeftCell="C1" zoomScale="110" zoomScaleNormal="110" workbookViewId="0">
      <selection activeCell="T36" sqref="T36"/>
    </sheetView>
  </sheetViews>
  <sheetFormatPr defaultRowHeight="12.75" x14ac:dyDescent="0.2"/>
  <cols>
    <col min="1" max="1" width="11.42578125" style="5" customWidth="1"/>
    <col min="2" max="2" width="31.140625" style="5" customWidth="1"/>
    <col min="3" max="5" width="6.42578125" style="5" customWidth="1"/>
    <col min="6" max="7" width="5.7109375" style="5" customWidth="1"/>
    <col min="8" max="11" width="6.7109375" style="5" customWidth="1"/>
    <col min="12" max="12" width="5" style="5" customWidth="1"/>
    <col min="13" max="13" width="4.5703125" style="5" customWidth="1"/>
    <col min="14" max="14" width="7.5703125" style="5" customWidth="1"/>
    <col min="15" max="15" width="6.7109375" style="5" customWidth="1"/>
    <col min="16" max="16" width="7.7109375" style="5" customWidth="1"/>
    <col min="17" max="17" width="10.42578125" style="5" customWidth="1"/>
    <col min="18" max="18" width="6.28515625" style="5" customWidth="1"/>
    <col min="19" max="19" width="6.5703125" style="5" customWidth="1"/>
    <col min="20" max="20" width="7.28515625" style="5" customWidth="1"/>
    <col min="21" max="21" width="27.42578125" style="5" bestFit="1" customWidth="1"/>
    <col min="22" max="24" width="6.28515625" style="5" customWidth="1"/>
    <col min="25" max="25" width="2.5703125" style="5" customWidth="1"/>
    <col min="26" max="26" width="30" style="5" customWidth="1"/>
    <col min="27" max="207" width="9.140625" style="5"/>
    <col min="208" max="209" width="2.5703125" style="5" customWidth="1"/>
    <col min="210" max="16384" width="9.140625" style="5"/>
  </cols>
  <sheetData>
    <row r="1" spans="1:58" ht="12.6" customHeight="1" x14ac:dyDescent="0.2">
      <c r="A1" s="102" t="s">
        <v>55</v>
      </c>
      <c r="B1" s="102"/>
      <c r="C1" s="102"/>
      <c r="D1" s="102"/>
      <c r="E1" s="102"/>
      <c r="F1" s="102"/>
      <c r="G1" s="8"/>
      <c r="H1" s="9"/>
      <c r="I1" s="9" t="s">
        <v>0</v>
      </c>
      <c r="J1" s="10"/>
      <c r="K1" s="5" t="s">
        <v>1</v>
      </c>
      <c r="L1" s="10"/>
      <c r="M1" s="10"/>
      <c r="O1" s="101" t="s">
        <v>103</v>
      </c>
      <c r="P1" s="101"/>
      <c r="Q1" s="101"/>
      <c r="R1" s="10"/>
      <c r="S1" s="10"/>
      <c r="T1" s="10"/>
      <c r="U1" s="10"/>
      <c r="V1" s="10"/>
      <c r="AD1" s="9"/>
    </row>
    <row r="2" spans="1:58" ht="12.6" customHeight="1" x14ac:dyDescent="0.2">
      <c r="A2" s="102"/>
      <c r="B2" s="102"/>
      <c r="C2" s="102"/>
      <c r="D2" s="102"/>
      <c r="E2" s="102"/>
      <c r="F2" s="102"/>
      <c r="H2" s="9"/>
      <c r="I2" s="112"/>
      <c r="J2" s="113"/>
      <c r="K2" s="112"/>
      <c r="L2" s="118"/>
      <c r="M2" s="113"/>
      <c r="O2" s="10" t="s">
        <v>2</v>
      </c>
      <c r="Q2" s="9">
        <f ca="1">NOW()</f>
        <v>45887.394923611108</v>
      </c>
      <c r="R2" s="10"/>
      <c r="S2" s="10"/>
      <c r="T2" s="10"/>
      <c r="U2" s="10"/>
      <c r="V2" s="10"/>
      <c r="AD2" s="9"/>
    </row>
    <row r="3" spans="1:58" ht="12.6" customHeight="1" thickBot="1" x14ac:dyDescent="0.25">
      <c r="F3" s="11"/>
      <c r="G3" s="11"/>
      <c r="H3" s="10"/>
      <c r="I3" s="10"/>
      <c r="J3" s="11"/>
      <c r="K3" s="10"/>
      <c r="L3" s="10"/>
      <c r="M3" s="10"/>
      <c r="O3" s="5" t="s">
        <v>3</v>
      </c>
      <c r="Q3" s="5" t="s">
        <v>3</v>
      </c>
      <c r="R3" s="10"/>
      <c r="S3" s="10"/>
      <c r="T3" s="10"/>
      <c r="U3" s="10"/>
      <c r="V3" s="10"/>
    </row>
    <row r="4" spans="1:58" ht="12.6" customHeight="1" x14ac:dyDescent="0.2">
      <c r="A4" s="5" t="s">
        <v>22</v>
      </c>
      <c r="B4" s="119"/>
      <c r="C4" s="120"/>
      <c r="D4" s="120"/>
      <c r="E4" s="121"/>
      <c r="F4" s="10"/>
      <c r="G4" s="13"/>
      <c r="H4" s="10"/>
      <c r="I4" s="11"/>
      <c r="J4" s="11"/>
      <c r="K4" s="11"/>
      <c r="L4" s="10"/>
      <c r="M4" s="10"/>
      <c r="P4" s="11"/>
      <c r="Q4" s="9"/>
      <c r="S4" s="106" t="s">
        <v>33</v>
      </c>
      <c r="T4" s="107"/>
      <c r="U4" s="108"/>
      <c r="AA4" s="14"/>
      <c r="AB4" s="15"/>
    </row>
    <row r="5" spans="1:58" ht="12.6" customHeight="1" x14ac:dyDescent="0.2">
      <c r="B5" s="10"/>
      <c r="C5" s="10"/>
      <c r="D5" s="10"/>
      <c r="E5" s="10"/>
      <c r="F5" s="10"/>
      <c r="G5" s="14"/>
      <c r="H5" s="10"/>
      <c r="I5" s="11"/>
      <c r="J5" s="10"/>
      <c r="K5" s="10"/>
      <c r="L5" s="10"/>
      <c r="M5" s="10"/>
      <c r="P5" s="11"/>
      <c r="Q5" s="11"/>
      <c r="S5" s="41" t="s">
        <v>17</v>
      </c>
      <c r="T5" s="40" t="s">
        <v>32</v>
      </c>
      <c r="U5" s="42" t="s">
        <v>31</v>
      </c>
      <c r="AA5" s="14"/>
      <c r="AB5" s="15"/>
    </row>
    <row r="6" spans="1:58" ht="12.6" customHeight="1" x14ac:dyDescent="0.2">
      <c r="A6" s="5" t="s">
        <v>4</v>
      </c>
      <c r="B6" s="119"/>
      <c r="C6" s="120"/>
      <c r="D6" s="120"/>
      <c r="E6" s="121"/>
      <c r="F6" s="10"/>
      <c r="G6" s="14"/>
      <c r="H6" s="10"/>
      <c r="I6" s="11"/>
      <c r="J6" s="10"/>
      <c r="K6" s="10"/>
      <c r="L6" s="10"/>
      <c r="M6" s="10"/>
      <c r="P6" s="11"/>
      <c r="Q6" s="10"/>
      <c r="R6" s="10"/>
      <c r="S6" s="68">
        <v>0</v>
      </c>
      <c r="T6" s="39">
        <v>0</v>
      </c>
      <c r="U6" s="43" t="s">
        <v>38</v>
      </c>
      <c r="V6" s="10"/>
      <c r="AA6" s="14"/>
      <c r="AB6" s="15"/>
    </row>
    <row r="7" spans="1:58" ht="12.6" customHeight="1" x14ac:dyDescent="0.2">
      <c r="B7" s="10"/>
      <c r="C7" s="10"/>
      <c r="D7" s="10"/>
      <c r="E7" s="10"/>
      <c r="F7" s="10"/>
      <c r="G7" s="14"/>
      <c r="H7" s="10"/>
      <c r="I7" s="11"/>
      <c r="J7" s="10"/>
      <c r="K7" s="10"/>
      <c r="L7" s="10"/>
      <c r="M7" s="10"/>
      <c r="P7" s="11"/>
      <c r="Q7" s="10"/>
      <c r="R7" s="10"/>
      <c r="S7" s="69">
        <v>1</v>
      </c>
      <c r="T7" s="46">
        <v>1.1000000000000001</v>
      </c>
      <c r="U7" s="43" t="s">
        <v>24</v>
      </c>
      <c r="V7" s="10"/>
      <c r="AA7" s="14"/>
      <c r="AB7" s="15"/>
    </row>
    <row r="8" spans="1:58" ht="12.6" customHeight="1" x14ac:dyDescent="0.2">
      <c r="F8" s="10"/>
      <c r="G8" s="10"/>
      <c r="J8" s="10"/>
      <c r="K8" s="10"/>
      <c r="L8" s="10"/>
      <c r="M8" s="10"/>
      <c r="Q8" s="10"/>
      <c r="R8" s="10"/>
      <c r="S8" s="70">
        <v>2</v>
      </c>
      <c r="T8" s="49">
        <v>0.85</v>
      </c>
      <c r="U8" s="43" t="s">
        <v>25</v>
      </c>
      <c r="V8" s="10"/>
      <c r="AA8" s="14"/>
      <c r="AB8" s="15"/>
    </row>
    <row r="9" spans="1:58" ht="12.6" customHeight="1" x14ac:dyDescent="0.2">
      <c r="Q9" s="35"/>
      <c r="R9" s="10"/>
      <c r="S9" s="70">
        <v>3</v>
      </c>
      <c r="T9" s="49">
        <v>0.6</v>
      </c>
      <c r="U9" s="43" t="s">
        <v>26</v>
      </c>
      <c r="V9" s="10"/>
      <c r="AA9" s="14"/>
      <c r="AB9" s="15"/>
      <c r="BF9" s="15"/>
    </row>
    <row r="10" spans="1:58" ht="12.6" customHeight="1" x14ac:dyDescent="0.2">
      <c r="A10" s="16"/>
      <c r="B10" s="17"/>
      <c r="C10" s="17"/>
      <c r="D10" s="17"/>
      <c r="E10" s="17"/>
      <c r="F10" s="18"/>
      <c r="G10" s="16"/>
      <c r="H10" s="17" t="s">
        <v>5</v>
      </c>
      <c r="I10" s="17"/>
      <c r="J10" s="18"/>
      <c r="K10" s="109" t="s">
        <v>6</v>
      </c>
      <c r="L10" s="110"/>
      <c r="M10" s="110"/>
      <c r="N10" s="110"/>
      <c r="O10" s="110"/>
      <c r="P10" s="111"/>
      <c r="Q10" s="20" t="s">
        <v>7</v>
      </c>
      <c r="R10" s="19"/>
      <c r="S10" s="70">
        <v>4</v>
      </c>
      <c r="T10" s="49">
        <v>0.45</v>
      </c>
      <c r="U10" s="43" t="s">
        <v>27</v>
      </c>
      <c r="V10" s="10"/>
      <c r="AA10" s="14"/>
      <c r="AB10" s="15"/>
      <c r="AJ10" s="15"/>
      <c r="BF10" s="15"/>
    </row>
    <row r="11" spans="1:58" ht="12.6" customHeight="1" x14ac:dyDescent="0.2">
      <c r="A11" s="16" t="s">
        <v>8</v>
      </c>
      <c r="B11" s="16" t="s">
        <v>9</v>
      </c>
      <c r="C11" s="16" t="s">
        <v>54</v>
      </c>
      <c r="D11" s="98" t="s">
        <v>99</v>
      </c>
      <c r="E11" s="98" t="s">
        <v>101</v>
      </c>
      <c r="F11" s="16" t="s">
        <v>34</v>
      </c>
      <c r="G11" s="16"/>
      <c r="H11" s="16"/>
      <c r="I11" s="16" t="s">
        <v>11</v>
      </c>
      <c r="J11" s="16" t="s">
        <v>12</v>
      </c>
      <c r="K11" s="16" t="s">
        <v>13</v>
      </c>
      <c r="L11" s="114"/>
      <c r="M11" s="115"/>
      <c r="N11" s="16"/>
      <c r="O11" s="16" t="s">
        <v>11</v>
      </c>
      <c r="P11" s="16" t="s">
        <v>14</v>
      </c>
      <c r="Q11" s="20" t="s">
        <v>15</v>
      </c>
      <c r="R11" s="19"/>
      <c r="S11" s="69">
        <v>5</v>
      </c>
      <c r="T11" s="47">
        <v>0.35</v>
      </c>
      <c r="U11" s="43" t="s">
        <v>28</v>
      </c>
      <c r="V11" s="10"/>
      <c r="AA11" s="14"/>
      <c r="AB11" s="15"/>
      <c r="AJ11" s="15"/>
      <c r="BF11" s="15"/>
    </row>
    <row r="12" spans="1:58" ht="12.6" customHeight="1" x14ac:dyDescent="0.2">
      <c r="A12" s="21" t="s">
        <v>16</v>
      </c>
      <c r="B12" s="21"/>
      <c r="C12" s="21" t="s">
        <v>17</v>
      </c>
      <c r="D12" s="100" t="s">
        <v>100</v>
      </c>
      <c r="E12" s="99" t="s">
        <v>102</v>
      </c>
      <c r="F12" s="21" t="s">
        <v>35</v>
      </c>
      <c r="G12" s="21" t="s">
        <v>17</v>
      </c>
      <c r="H12" s="21" t="s">
        <v>18</v>
      </c>
      <c r="I12" s="21" t="s">
        <v>10</v>
      </c>
      <c r="J12" s="21" t="s">
        <v>11</v>
      </c>
      <c r="K12" s="21" t="s">
        <v>19</v>
      </c>
      <c r="L12" s="116" t="s">
        <v>17</v>
      </c>
      <c r="M12" s="117"/>
      <c r="N12" s="21" t="s">
        <v>18</v>
      </c>
      <c r="O12" s="21" t="s">
        <v>10</v>
      </c>
      <c r="P12" s="21" t="s">
        <v>10</v>
      </c>
      <c r="Q12" s="22"/>
      <c r="R12" s="50"/>
      <c r="S12" s="69">
        <v>6</v>
      </c>
      <c r="T12" s="45">
        <v>0.85</v>
      </c>
      <c r="U12" s="43" t="s">
        <v>29</v>
      </c>
      <c r="AJ12" s="15"/>
    </row>
    <row r="13" spans="1:58" ht="12.6" customHeight="1" thickBot="1" x14ac:dyDescent="0.25">
      <c r="A13" s="1"/>
      <c r="B13" s="1"/>
      <c r="C13" s="1"/>
      <c r="D13" s="1"/>
      <c r="E13" s="1"/>
      <c r="F13" s="3"/>
      <c r="G13" s="51"/>
      <c r="H13" s="25">
        <f t="shared" ref="H13:H25" si="0">VLOOKUP(G13,$S$6:$T$13,2)</f>
        <v>0</v>
      </c>
      <c r="I13" s="25">
        <f t="shared" ref="I13:I25" si="1">F13*H13</f>
        <v>0</v>
      </c>
      <c r="J13" s="3"/>
      <c r="K13" s="1"/>
      <c r="L13" s="1"/>
      <c r="M13" s="74" t="str">
        <f>IF(L13=1,"E",IF(L13=7,"R", IF(L13=11,"I",IF(L13="","","M"))))</f>
        <v/>
      </c>
      <c r="N13" s="61">
        <f t="shared" ref="N13:N25" si="2">VLOOKUP(L13,$S$17:$T$36,2)</f>
        <v>0</v>
      </c>
      <c r="O13" s="25">
        <f t="shared" ref="O13:O25" si="3">F13*K13*N13</f>
        <v>0</v>
      </c>
      <c r="P13" s="1"/>
      <c r="Q13" s="25">
        <f t="shared" ref="Q13:Q25" si="4">F13+I13+J13+O13+P13</f>
        <v>0</v>
      </c>
      <c r="R13" s="19"/>
      <c r="S13" s="71">
        <v>7</v>
      </c>
      <c r="T13" s="48">
        <v>0.6</v>
      </c>
      <c r="U13" s="44" t="s">
        <v>30</v>
      </c>
      <c r="V13" s="10"/>
      <c r="AB13" s="26"/>
      <c r="AC13" s="10"/>
      <c r="AJ13" s="15"/>
      <c r="BF13" s="15"/>
    </row>
    <row r="14" spans="1:58" ht="12.6" customHeight="1" thickBot="1" x14ac:dyDescent="0.25">
      <c r="A14" s="1"/>
      <c r="B14" s="1"/>
      <c r="C14" s="1"/>
      <c r="D14" s="1"/>
      <c r="E14" s="1"/>
      <c r="F14" s="3"/>
      <c r="G14" s="51"/>
      <c r="H14" s="25">
        <f t="shared" si="0"/>
        <v>0</v>
      </c>
      <c r="I14" s="25">
        <f t="shared" si="1"/>
        <v>0</v>
      </c>
      <c r="J14" s="3"/>
      <c r="K14" s="1"/>
      <c r="L14" s="1"/>
      <c r="M14" s="74" t="str">
        <f t="shared" ref="M14:M25" si="5">IF(L14=1,"E",IF(L14=7,"R", IF(L14=11,"I",IF(L14="","","M"))))</f>
        <v/>
      </c>
      <c r="N14" s="61">
        <f t="shared" si="2"/>
        <v>0</v>
      </c>
      <c r="O14" s="25">
        <f t="shared" si="3"/>
        <v>0</v>
      </c>
      <c r="P14" s="1"/>
      <c r="Q14" s="25">
        <f t="shared" si="4"/>
        <v>0</v>
      </c>
      <c r="R14" s="19"/>
      <c r="V14" s="10"/>
      <c r="AB14" s="26"/>
      <c r="AJ14" s="15"/>
      <c r="BF14" s="15"/>
    </row>
    <row r="15" spans="1:58" ht="12.6" customHeight="1" x14ac:dyDescent="0.2">
      <c r="A15" s="1"/>
      <c r="B15" s="1"/>
      <c r="C15" s="1"/>
      <c r="D15" s="1"/>
      <c r="E15" s="1"/>
      <c r="F15" s="3"/>
      <c r="G15" s="51"/>
      <c r="H15" s="25">
        <f t="shared" si="0"/>
        <v>0</v>
      </c>
      <c r="I15" s="25">
        <f t="shared" si="1"/>
        <v>0</v>
      </c>
      <c r="J15" s="3"/>
      <c r="K15" s="1"/>
      <c r="L15" s="1"/>
      <c r="M15" s="74" t="str">
        <f t="shared" si="5"/>
        <v/>
      </c>
      <c r="N15" s="61">
        <f t="shared" si="2"/>
        <v>0</v>
      </c>
      <c r="O15" s="25">
        <f t="shared" si="3"/>
        <v>0</v>
      </c>
      <c r="P15" s="1"/>
      <c r="Q15" s="25">
        <f t="shared" si="4"/>
        <v>0</v>
      </c>
      <c r="R15" s="19"/>
      <c r="S15" s="103" t="s">
        <v>39</v>
      </c>
      <c r="T15" s="104"/>
      <c r="U15" s="105"/>
      <c r="V15" s="10"/>
      <c r="AB15" s="26"/>
      <c r="AJ15" s="15"/>
    </row>
    <row r="16" spans="1:58" ht="12.6" customHeight="1" x14ac:dyDescent="0.2">
      <c r="A16" s="1"/>
      <c r="B16" s="1"/>
      <c r="C16" s="1"/>
      <c r="D16" s="1"/>
      <c r="E16" s="1"/>
      <c r="F16" s="3"/>
      <c r="G16" s="51"/>
      <c r="H16" s="25">
        <f t="shared" si="0"/>
        <v>0</v>
      </c>
      <c r="I16" s="25">
        <f t="shared" si="1"/>
        <v>0</v>
      </c>
      <c r="J16" s="3"/>
      <c r="K16" s="1"/>
      <c r="L16" s="1"/>
      <c r="M16" s="74" t="str">
        <f t="shared" si="5"/>
        <v/>
      </c>
      <c r="N16" s="61">
        <f t="shared" si="2"/>
        <v>0</v>
      </c>
      <c r="O16" s="25">
        <f t="shared" si="3"/>
        <v>0</v>
      </c>
      <c r="P16" s="1"/>
      <c r="Q16" s="25">
        <f t="shared" si="4"/>
        <v>0</v>
      </c>
      <c r="R16" s="19"/>
      <c r="S16" s="36" t="s">
        <v>17</v>
      </c>
      <c r="T16" s="37" t="s">
        <v>32</v>
      </c>
      <c r="U16" s="38" t="s">
        <v>31</v>
      </c>
      <c r="V16" s="10"/>
      <c r="AB16" s="26"/>
      <c r="AJ16" s="15"/>
    </row>
    <row r="17" spans="1:36" ht="12.6" customHeight="1" x14ac:dyDescent="0.2">
      <c r="A17" s="1"/>
      <c r="B17" s="1"/>
      <c r="C17" s="1"/>
      <c r="D17" s="1"/>
      <c r="E17" s="1"/>
      <c r="F17" s="3"/>
      <c r="G17" s="51"/>
      <c r="H17" s="25">
        <f t="shared" si="0"/>
        <v>0</v>
      </c>
      <c r="I17" s="25">
        <f t="shared" si="1"/>
        <v>0</v>
      </c>
      <c r="J17" s="3"/>
      <c r="K17" s="1"/>
      <c r="L17" s="1"/>
      <c r="M17" s="74" t="str">
        <f t="shared" si="5"/>
        <v/>
      </c>
      <c r="N17" s="61">
        <f t="shared" si="2"/>
        <v>0</v>
      </c>
      <c r="O17" s="25">
        <f t="shared" si="3"/>
        <v>0</v>
      </c>
      <c r="P17" s="1"/>
      <c r="Q17" s="25">
        <f t="shared" si="4"/>
        <v>0</v>
      </c>
      <c r="R17" s="19"/>
      <c r="S17" s="72">
        <v>0</v>
      </c>
      <c r="T17" s="62">
        <v>0</v>
      </c>
      <c r="U17" s="64" t="s">
        <v>52</v>
      </c>
      <c r="V17" s="10"/>
      <c r="AB17" s="26"/>
      <c r="AJ17" s="15"/>
    </row>
    <row r="18" spans="1:36" ht="12.6" customHeight="1" x14ac:dyDescent="0.2">
      <c r="A18" s="1"/>
      <c r="B18" s="1"/>
      <c r="C18" s="1"/>
      <c r="D18" s="1"/>
      <c r="E18" s="1"/>
      <c r="F18" s="3"/>
      <c r="G18" s="51"/>
      <c r="H18" s="25">
        <f t="shared" si="0"/>
        <v>0</v>
      </c>
      <c r="I18" s="25">
        <f>F18*H18</f>
        <v>0</v>
      </c>
      <c r="J18" s="3"/>
      <c r="K18" s="1"/>
      <c r="L18" s="1"/>
      <c r="M18" s="74" t="str">
        <f t="shared" si="5"/>
        <v/>
      </c>
      <c r="N18" s="61">
        <f t="shared" si="2"/>
        <v>0</v>
      </c>
      <c r="O18" s="25">
        <f t="shared" si="3"/>
        <v>0</v>
      </c>
      <c r="P18" s="1"/>
      <c r="Q18" s="25">
        <f t="shared" si="4"/>
        <v>0</v>
      </c>
      <c r="R18" s="19"/>
      <c r="S18" s="69">
        <v>1</v>
      </c>
      <c r="T18" s="63">
        <v>3.5000000000000003E-2</v>
      </c>
      <c r="U18" s="95" t="s">
        <v>53</v>
      </c>
      <c r="V18" s="10"/>
      <c r="AB18" s="26"/>
      <c r="AJ18" s="15"/>
    </row>
    <row r="19" spans="1:36" ht="12.6" customHeight="1" x14ac:dyDescent="0.2">
      <c r="A19" s="1"/>
      <c r="B19" s="1"/>
      <c r="C19" s="1"/>
      <c r="D19" s="1"/>
      <c r="E19" s="1"/>
      <c r="F19" s="3"/>
      <c r="G19" s="51"/>
      <c r="H19" s="25">
        <f t="shared" si="0"/>
        <v>0</v>
      </c>
      <c r="I19" s="25">
        <f>F19*H19</f>
        <v>0</v>
      </c>
      <c r="J19" s="3"/>
      <c r="K19" s="1"/>
      <c r="L19" s="1"/>
      <c r="M19" s="74" t="str">
        <f t="shared" si="5"/>
        <v/>
      </c>
      <c r="N19" s="61">
        <f t="shared" si="2"/>
        <v>0</v>
      </c>
      <c r="O19" s="25">
        <f t="shared" si="3"/>
        <v>0</v>
      </c>
      <c r="P19" s="1"/>
      <c r="Q19" s="25">
        <f t="shared" si="4"/>
        <v>0</v>
      </c>
      <c r="R19" s="19"/>
      <c r="S19" s="69">
        <v>2</v>
      </c>
      <c r="T19" s="63">
        <v>3.1E-2</v>
      </c>
      <c r="U19" s="65" t="s">
        <v>48</v>
      </c>
      <c r="V19" s="10"/>
      <c r="AB19" s="26"/>
      <c r="AJ19" s="15"/>
    </row>
    <row r="20" spans="1:36" ht="12.6" customHeight="1" x14ac:dyDescent="0.2">
      <c r="A20" s="1"/>
      <c r="B20" s="1"/>
      <c r="C20" s="1"/>
      <c r="D20" s="1"/>
      <c r="E20" s="1"/>
      <c r="F20" s="3"/>
      <c r="G20" s="51"/>
      <c r="H20" s="25">
        <f t="shared" si="0"/>
        <v>0</v>
      </c>
      <c r="I20" s="25">
        <f t="shared" si="1"/>
        <v>0</v>
      </c>
      <c r="J20" s="3"/>
      <c r="K20" s="1"/>
      <c r="L20" s="1"/>
      <c r="M20" s="74" t="str">
        <f t="shared" si="5"/>
        <v/>
      </c>
      <c r="N20" s="61">
        <f t="shared" si="2"/>
        <v>0</v>
      </c>
      <c r="O20" s="25">
        <f t="shared" si="3"/>
        <v>0</v>
      </c>
      <c r="P20" s="1"/>
      <c r="Q20" s="25">
        <f t="shared" si="4"/>
        <v>0</v>
      </c>
      <c r="R20" s="19"/>
      <c r="S20" s="69">
        <v>3</v>
      </c>
      <c r="T20" s="63">
        <v>2.8199999999999999E-2</v>
      </c>
      <c r="U20" s="65" t="s">
        <v>49</v>
      </c>
      <c r="V20" s="10"/>
      <c r="AB20" s="26"/>
      <c r="AJ20" s="15"/>
    </row>
    <row r="21" spans="1:36" ht="12.6" customHeight="1" x14ac:dyDescent="0.2">
      <c r="A21" s="1"/>
      <c r="B21" s="1"/>
      <c r="C21" s="1"/>
      <c r="D21" s="1"/>
      <c r="E21" s="1"/>
      <c r="F21" s="3"/>
      <c r="G21" s="51"/>
      <c r="H21" s="25">
        <f t="shared" si="0"/>
        <v>0</v>
      </c>
      <c r="I21" s="25">
        <f t="shared" si="1"/>
        <v>0</v>
      </c>
      <c r="J21" s="3"/>
      <c r="K21" s="1"/>
      <c r="L21" s="1"/>
      <c r="M21" s="74" t="str">
        <f t="shared" si="5"/>
        <v/>
      </c>
      <c r="N21" s="61">
        <f t="shared" si="2"/>
        <v>0</v>
      </c>
      <c r="O21" s="25">
        <f t="shared" si="3"/>
        <v>0</v>
      </c>
      <c r="P21" s="1"/>
      <c r="Q21" s="25">
        <f t="shared" si="4"/>
        <v>0</v>
      </c>
      <c r="R21" s="19"/>
      <c r="S21" s="69">
        <v>4</v>
      </c>
      <c r="T21" s="63">
        <v>2.5000000000000001E-2</v>
      </c>
      <c r="U21" s="65" t="s">
        <v>50</v>
      </c>
      <c r="V21" s="10"/>
      <c r="AB21" s="26"/>
      <c r="AJ21" s="15"/>
    </row>
    <row r="22" spans="1:36" ht="12.6" customHeight="1" x14ac:dyDescent="0.2">
      <c r="A22" s="1"/>
      <c r="B22" s="1"/>
      <c r="C22" s="1"/>
      <c r="D22" s="1"/>
      <c r="E22" s="1"/>
      <c r="F22" s="3"/>
      <c r="G22" s="51"/>
      <c r="H22" s="25">
        <f t="shared" si="0"/>
        <v>0</v>
      </c>
      <c r="I22" s="25">
        <f t="shared" si="1"/>
        <v>0</v>
      </c>
      <c r="J22" s="3"/>
      <c r="K22" s="1"/>
      <c r="L22" s="1"/>
      <c r="M22" s="74" t="str">
        <f t="shared" si="5"/>
        <v/>
      </c>
      <c r="N22" s="61">
        <f t="shared" si="2"/>
        <v>0</v>
      </c>
      <c r="O22" s="25">
        <f t="shared" si="3"/>
        <v>0</v>
      </c>
      <c r="P22" s="1"/>
      <c r="Q22" s="25">
        <f t="shared" si="4"/>
        <v>0</v>
      </c>
      <c r="R22" s="19"/>
      <c r="S22" s="69">
        <v>5</v>
      </c>
      <c r="T22" s="63">
        <v>2.3E-2</v>
      </c>
      <c r="U22" s="65" t="s">
        <v>51</v>
      </c>
      <c r="V22" s="10"/>
      <c r="AJ22" s="15"/>
    </row>
    <row r="23" spans="1:36" ht="12.6" customHeight="1" x14ac:dyDescent="0.2">
      <c r="A23" s="1"/>
      <c r="B23" s="1"/>
      <c r="C23" s="1"/>
      <c r="D23" s="1"/>
      <c r="E23" s="1"/>
      <c r="F23" s="3"/>
      <c r="G23" s="51"/>
      <c r="H23" s="25">
        <f t="shared" si="0"/>
        <v>0</v>
      </c>
      <c r="I23" s="25">
        <f t="shared" si="1"/>
        <v>0</v>
      </c>
      <c r="J23" s="3"/>
      <c r="K23" s="1"/>
      <c r="L23" s="1"/>
      <c r="M23" s="74" t="str">
        <f t="shared" si="5"/>
        <v/>
      </c>
      <c r="N23" s="61">
        <f t="shared" si="2"/>
        <v>0</v>
      </c>
      <c r="O23" s="25">
        <f t="shared" si="3"/>
        <v>0</v>
      </c>
      <c r="P23" s="1"/>
      <c r="Q23" s="25">
        <f t="shared" si="4"/>
        <v>0</v>
      </c>
      <c r="R23" s="19"/>
      <c r="S23" s="69">
        <v>6</v>
      </c>
      <c r="T23" s="63">
        <v>1.9E-2</v>
      </c>
      <c r="U23" s="65" t="s">
        <v>92</v>
      </c>
      <c r="V23" s="10"/>
      <c r="AB23" s="26"/>
    </row>
    <row r="24" spans="1:36" ht="12.6" customHeight="1" x14ac:dyDescent="0.2">
      <c r="A24" s="1"/>
      <c r="B24" s="1"/>
      <c r="C24" s="1"/>
      <c r="D24" s="1"/>
      <c r="E24" s="1"/>
      <c r="F24" s="3"/>
      <c r="G24" s="51"/>
      <c r="H24" s="25">
        <f t="shared" si="0"/>
        <v>0</v>
      </c>
      <c r="I24" s="25">
        <f t="shared" si="1"/>
        <v>0</v>
      </c>
      <c r="J24" s="3"/>
      <c r="K24" s="1"/>
      <c r="L24" s="1"/>
      <c r="M24" s="74" t="str">
        <f t="shared" si="5"/>
        <v/>
      </c>
      <c r="N24" s="61">
        <f t="shared" si="2"/>
        <v>0</v>
      </c>
      <c r="O24" s="25">
        <f t="shared" si="3"/>
        <v>0</v>
      </c>
      <c r="P24" s="1"/>
      <c r="Q24" s="25">
        <f t="shared" si="4"/>
        <v>0</v>
      </c>
      <c r="R24" s="19"/>
      <c r="S24" s="69">
        <v>7</v>
      </c>
      <c r="T24" s="63">
        <v>1.4999999999999999E-2</v>
      </c>
      <c r="U24" s="96" t="s">
        <v>36</v>
      </c>
      <c r="V24" s="10"/>
    </row>
    <row r="25" spans="1:36" ht="12.6" customHeight="1" x14ac:dyDescent="0.2">
      <c r="A25" s="1"/>
      <c r="B25" s="1"/>
      <c r="C25" s="7"/>
      <c r="D25" s="7"/>
      <c r="E25" s="7"/>
      <c r="F25" s="3"/>
      <c r="G25" s="51"/>
      <c r="H25" s="25">
        <f t="shared" si="0"/>
        <v>0</v>
      </c>
      <c r="I25" s="25">
        <f t="shared" si="1"/>
        <v>0</v>
      </c>
      <c r="J25" s="3"/>
      <c r="K25" s="1"/>
      <c r="L25" s="1"/>
      <c r="M25" s="74" t="str">
        <f t="shared" si="5"/>
        <v/>
      </c>
      <c r="N25" s="61">
        <f t="shared" si="2"/>
        <v>0</v>
      </c>
      <c r="O25" s="25">
        <f t="shared" si="3"/>
        <v>0</v>
      </c>
      <c r="P25" s="1"/>
      <c r="Q25" s="25">
        <f t="shared" si="4"/>
        <v>0</v>
      </c>
      <c r="R25" s="19"/>
      <c r="S25" s="69">
        <v>8</v>
      </c>
      <c r="T25" s="63">
        <v>1.2999999999999999E-2</v>
      </c>
      <c r="U25" s="65" t="s">
        <v>93</v>
      </c>
      <c r="V25" s="10"/>
      <c r="AB25" s="26"/>
      <c r="AJ25" s="15"/>
    </row>
    <row r="26" spans="1:36" ht="12.6" customHeight="1" x14ac:dyDescent="0.2">
      <c r="A26" s="23"/>
      <c r="B26" s="23"/>
      <c r="C26" s="10"/>
      <c r="D26" s="10"/>
      <c r="E26" s="10"/>
      <c r="F26" s="52"/>
      <c r="G26" s="53"/>
      <c r="H26" s="53"/>
      <c r="I26" s="52"/>
      <c r="J26" s="52"/>
      <c r="K26" s="54"/>
      <c r="L26" s="52"/>
      <c r="M26" s="52"/>
      <c r="N26" s="52"/>
      <c r="O26" s="52"/>
      <c r="P26" s="52"/>
      <c r="Q26" s="53"/>
      <c r="R26" s="19"/>
      <c r="S26" s="69">
        <v>9</v>
      </c>
      <c r="T26" s="63">
        <v>1.2E-2</v>
      </c>
      <c r="U26" s="65" t="s">
        <v>94</v>
      </c>
      <c r="V26" s="10"/>
      <c r="AB26" s="26"/>
    </row>
    <row r="27" spans="1:36" ht="12.6" customHeight="1" x14ac:dyDescent="0.2">
      <c r="F27" s="58">
        <f>SUM(F13:F25)</f>
        <v>0</v>
      </c>
      <c r="G27" s="58"/>
      <c r="H27" s="58"/>
      <c r="I27" s="58">
        <f>SUM(I13:I25)</f>
        <v>0</v>
      </c>
      <c r="J27" s="58">
        <f t="shared" ref="J27:Q27" si="6">SUM(J13:J25)</f>
        <v>0</v>
      </c>
      <c r="K27" s="59">
        <f t="shared" si="6"/>
        <v>0</v>
      </c>
      <c r="L27" s="58"/>
      <c r="M27" s="58"/>
      <c r="N27" s="58"/>
      <c r="O27" s="58">
        <f t="shared" si="6"/>
        <v>0</v>
      </c>
      <c r="P27" s="58">
        <f t="shared" si="6"/>
        <v>0</v>
      </c>
      <c r="Q27" s="58">
        <f t="shared" si="6"/>
        <v>0</v>
      </c>
      <c r="R27" s="19"/>
      <c r="S27" s="69">
        <v>10</v>
      </c>
      <c r="T27" s="63">
        <v>0.01</v>
      </c>
      <c r="U27" s="65" t="s">
        <v>95</v>
      </c>
      <c r="V27" s="10"/>
      <c r="AB27" s="26"/>
    </row>
    <row r="28" spans="1:36" ht="12.6" customHeight="1" x14ac:dyDescent="0.2">
      <c r="A28" s="10"/>
      <c r="B28" s="10"/>
      <c r="C28" s="10"/>
      <c r="D28" s="10"/>
      <c r="E28" s="10"/>
      <c r="F28" s="12"/>
      <c r="G28" s="12"/>
      <c r="H28" s="12"/>
      <c r="I28" s="12"/>
      <c r="J28" s="10"/>
      <c r="K28" s="24" t="s">
        <v>97</v>
      </c>
      <c r="L28" s="23"/>
      <c r="M28" s="23"/>
      <c r="N28" s="23"/>
      <c r="O28" s="23"/>
      <c r="P28" s="23"/>
      <c r="Q28" s="25">
        <v>7</v>
      </c>
      <c r="R28" s="19"/>
      <c r="S28" s="69">
        <v>11</v>
      </c>
      <c r="T28" s="63">
        <v>9.1999999999999998E-3</v>
      </c>
      <c r="U28" s="96" t="s">
        <v>37</v>
      </c>
      <c r="V28" s="10"/>
    </row>
    <row r="29" spans="1:36" ht="12.6" customHeight="1" x14ac:dyDescent="0.2">
      <c r="A29" s="10"/>
      <c r="B29" s="10"/>
      <c r="C29" s="10"/>
      <c r="D29" s="10"/>
      <c r="E29" s="10"/>
      <c r="F29" s="10"/>
      <c r="G29" s="11"/>
      <c r="H29" s="10"/>
      <c r="I29" s="10"/>
      <c r="J29" s="10"/>
      <c r="K29" s="24" t="s">
        <v>96</v>
      </c>
      <c r="L29" s="23"/>
      <c r="M29" s="23"/>
      <c r="N29" s="23"/>
      <c r="O29" s="23"/>
      <c r="P29" s="23"/>
      <c r="Q29" s="25">
        <v>0.5</v>
      </c>
      <c r="R29" s="19"/>
      <c r="S29" s="69">
        <v>12</v>
      </c>
      <c r="T29" s="63">
        <v>3.3799999999999997E-2</v>
      </c>
      <c r="U29" s="65" t="s">
        <v>40</v>
      </c>
      <c r="V29" s="10"/>
    </row>
    <row r="30" spans="1:36" ht="12.6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"/>
      <c r="L30" s="2"/>
      <c r="M30" s="2"/>
      <c r="N30" s="2"/>
      <c r="O30" s="2"/>
      <c r="P30" s="2"/>
      <c r="Q30" s="3"/>
      <c r="R30" s="19"/>
      <c r="S30" s="69">
        <v>13</v>
      </c>
      <c r="T30" s="63">
        <v>3.3000000000000002E-2</v>
      </c>
      <c r="U30" s="65" t="s">
        <v>41</v>
      </c>
      <c r="V30" s="10"/>
    </row>
    <row r="31" spans="1:36" ht="12.6" customHeight="1" x14ac:dyDescent="0.25">
      <c r="A31" s="10" t="s">
        <v>56</v>
      </c>
      <c r="B31" s="28"/>
      <c r="C31" s="28"/>
      <c r="D31" s="28"/>
      <c r="E31" s="28"/>
      <c r="F31" s="10"/>
      <c r="G31" s="10"/>
      <c r="H31" s="28"/>
      <c r="I31" s="10"/>
      <c r="J31" s="10"/>
      <c r="K31" s="1"/>
      <c r="L31" s="2"/>
      <c r="M31" s="2"/>
      <c r="N31" s="2"/>
      <c r="O31" s="2"/>
      <c r="P31" s="2"/>
      <c r="Q31" s="3"/>
      <c r="R31" s="19"/>
      <c r="S31" s="69">
        <v>14</v>
      </c>
      <c r="T31" s="63">
        <v>3.2399999999999998E-2</v>
      </c>
      <c r="U31" s="65" t="s">
        <v>42</v>
      </c>
      <c r="V31" s="10"/>
    </row>
    <row r="32" spans="1:36" ht="12.6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"/>
      <c r="L32" s="2"/>
      <c r="M32" s="2"/>
      <c r="N32" s="2"/>
      <c r="O32" s="2"/>
      <c r="P32" s="2"/>
      <c r="Q32" s="3"/>
      <c r="R32" s="19"/>
      <c r="S32" s="69">
        <v>15</v>
      </c>
      <c r="T32" s="63">
        <v>3.1699999999999999E-2</v>
      </c>
      <c r="U32" s="65" t="s">
        <v>43</v>
      </c>
      <c r="V32" s="10"/>
    </row>
    <row r="33" spans="1:37" ht="12.6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K33" s="1"/>
      <c r="L33" s="2"/>
      <c r="M33" s="2"/>
      <c r="N33" s="2"/>
      <c r="O33" s="2"/>
      <c r="P33" s="2"/>
      <c r="Q33" s="3"/>
      <c r="R33" s="19"/>
      <c r="S33" s="69">
        <v>16</v>
      </c>
      <c r="T33" s="63">
        <v>3.0800000000000001E-2</v>
      </c>
      <c r="U33" s="65" t="s">
        <v>44</v>
      </c>
      <c r="V33" s="10"/>
    </row>
    <row r="34" spans="1:37" ht="12.6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K34" s="1"/>
      <c r="L34" s="2"/>
      <c r="M34" s="2"/>
      <c r="N34" s="2"/>
      <c r="O34" s="2"/>
      <c r="P34" s="2"/>
      <c r="Q34" s="3"/>
      <c r="R34" s="19"/>
      <c r="S34" s="69">
        <v>17</v>
      </c>
      <c r="T34" s="63">
        <v>3.0099999999999998E-2</v>
      </c>
      <c r="U34" s="65" t="s">
        <v>45</v>
      </c>
      <c r="V34" s="10"/>
    </row>
    <row r="35" spans="1:37" ht="12.6" customHeight="1" x14ac:dyDescent="0.2">
      <c r="A35" s="10"/>
      <c r="B35" s="27"/>
      <c r="C35" s="27"/>
      <c r="D35" s="27"/>
      <c r="E35" s="27"/>
      <c r="F35" s="11"/>
      <c r="G35" s="27"/>
      <c r="H35" s="27"/>
      <c r="I35" s="11"/>
      <c r="K35" s="23"/>
      <c r="L35" s="23"/>
      <c r="M35" s="23"/>
      <c r="N35" s="17"/>
      <c r="O35" s="17"/>
      <c r="P35" s="17"/>
      <c r="Q35" s="25">
        <f>SUM(Q27:Q34)</f>
        <v>7.5</v>
      </c>
      <c r="R35" s="19"/>
      <c r="S35" s="69">
        <v>18</v>
      </c>
      <c r="T35" s="63">
        <v>2.8000000000000001E-2</v>
      </c>
      <c r="U35" s="65" t="s">
        <v>46</v>
      </c>
      <c r="V35" s="10"/>
    </row>
    <row r="36" spans="1:37" ht="12.6" customHeight="1" thickBot="1" x14ac:dyDescent="0.25">
      <c r="A36" s="10"/>
      <c r="B36" s="10"/>
      <c r="C36" s="10"/>
      <c r="D36" s="10"/>
      <c r="E36" s="10"/>
      <c r="F36" s="10"/>
      <c r="G36" s="10"/>
      <c r="H36" s="10"/>
      <c r="I36" s="10"/>
      <c r="N36" s="29"/>
      <c r="O36" s="5" t="s">
        <v>20</v>
      </c>
      <c r="Q36" s="73"/>
      <c r="R36" s="30"/>
      <c r="S36" s="71">
        <v>19</v>
      </c>
      <c r="T36" s="66">
        <v>2.7699999999999999E-2</v>
      </c>
      <c r="U36" s="67" t="s">
        <v>47</v>
      </c>
      <c r="V36" s="10"/>
    </row>
    <row r="37" spans="1:37" ht="12.6" customHeight="1" thickBot="1" x14ac:dyDescent="0.25">
      <c r="A37" s="10"/>
      <c r="B37" s="10"/>
      <c r="C37" s="10"/>
      <c r="D37" s="10"/>
      <c r="E37" s="10"/>
      <c r="F37" s="10"/>
      <c r="G37" s="10"/>
      <c r="H37" s="10"/>
      <c r="I37" s="10"/>
      <c r="O37" s="5" t="s">
        <v>21</v>
      </c>
      <c r="Q37" s="31">
        <f>F27*Q36</f>
        <v>0</v>
      </c>
      <c r="R37" s="30"/>
      <c r="V37" s="10"/>
    </row>
    <row r="38" spans="1:37" ht="12.6" customHeight="1" thickTop="1" x14ac:dyDescent="0.2">
      <c r="A38" s="10"/>
      <c r="B38" s="10"/>
      <c r="C38" s="10"/>
      <c r="D38" s="10"/>
      <c r="E38" s="10"/>
      <c r="G38" s="10"/>
      <c r="H38" s="10"/>
      <c r="Q38" s="32"/>
    </row>
    <row r="39" spans="1:37" ht="12.6" customHeight="1" x14ac:dyDescent="0.2">
      <c r="A39" s="10"/>
      <c r="B39" s="10"/>
      <c r="C39" s="10"/>
      <c r="D39" s="10"/>
      <c r="E39" s="10"/>
      <c r="F39" s="55"/>
      <c r="G39" s="56"/>
      <c r="H39" s="56"/>
      <c r="I39" s="55"/>
      <c r="J39" s="55"/>
      <c r="K39" s="57"/>
      <c r="L39" s="55"/>
      <c r="M39" s="55"/>
      <c r="N39" s="60"/>
      <c r="O39" s="55"/>
      <c r="P39" s="55"/>
      <c r="Q39" s="56"/>
    </row>
    <row r="40" spans="1:37" ht="12.6" customHeight="1" x14ac:dyDescent="0.2">
      <c r="A40" s="10"/>
      <c r="B40" s="10"/>
      <c r="C40" s="10"/>
      <c r="D40" s="10"/>
      <c r="E40" s="10"/>
      <c r="F40" s="55"/>
      <c r="G40" s="56"/>
      <c r="H40" s="56"/>
      <c r="I40" s="55"/>
      <c r="J40" s="55"/>
      <c r="K40" s="57"/>
      <c r="L40" s="55"/>
      <c r="M40" s="55"/>
      <c r="N40" s="55"/>
      <c r="O40" s="55"/>
      <c r="P40" s="55"/>
      <c r="Q40" s="56"/>
    </row>
    <row r="41" spans="1:37" ht="12.6" customHeight="1" x14ac:dyDescent="0.2">
      <c r="N41" s="10"/>
      <c r="V41" s="11"/>
    </row>
    <row r="42" spans="1:37" ht="12.6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4"/>
      <c r="R42" s="27"/>
      <c r="V42" s="27"/>
      <c r="W42" s="27"/>
      <c r="X42" s="27"/>
      <c r="Y42" s="11"/>
      <c r="Z42" s="11"/>
      <c r="AA42" s="11"/>
      <c r="AB42" s="11"/>
    </row>
    <row r="43" spans="1:37" ht="12.6" customHeight="1" x14ac:dyDescent="0.2"/>
    <row r="44" spans="1:37" ht="12.6" customHeight="1" x14ac:dyDescent="0.2">
      <c r="N44" s="10"/>
      <c r="AI44" s="10"/>
    </row>
    <row r="45" spans="1:37" ht="12.6" customHeight="1" x14ac:dyDescent="0.2">
      <c r="AI45" s="10"/>
    </row>
    <row r="47" spans="1:37" x14ac:dyDescent="0.2">
      <c r="H47" s="10"/>
    </row>
    <row r="48" spans="1:37" x14ac:dyDescent="0.2">
      <c r="AK48" s="10"/>
    </row>
    <row r="49" spans="2:78" x14ac:dyDescent="0.2">
      <c r="BZ49" s="15"/>
    </row>
    <row r="50" spans="2:78" x14ac:dyDescent="0.2">
      <c r="BZ50" s="15"/>
    </row>
    <row r="51" spans="2:78" x14ac:dyDescent="0.2">
      <c r="BZ51" s="15"/>
    </row>
    <row r="52" spans="2:78" x14ac:dyDescent="0.2">
      <c r="BZ52" s="15"/>
    </row>
    <row r="53" spans="2:78" x14ac:dyDescent="0.2">
      <c r="S53" s="15"/>
      <c r="T53" s="15"/>
      <c r="U53" s="15"/>
      <c r="BZ53" s="15"/>
    </row>
    <row r="54" spans="2:78" x14ac:dyDescent="0.2">
      <c r="S54" s="15"/>
      <c r="T54" s="15"/>
      <c r="U54" s="15"/>
      <c r="BZ54" s="15"/>
    </row>
    <row r="55" spans="2:78" x14ac:dyDescent="0.2">
      <c r="F55" s="10"/>
      <c r="H55" s="10"/>
      <c r="J55" s="10"/>
      <c r="L55" s="10"/>
      <c r="M55" s="10"/>
      <c r="O55" s="15"/>
      <c r="S55" s="15"/>
      <c r="T55" s="15"/>
      <c r="U55" s="15"/>
      <c r="BZ55" s="15"/>
    </row>
    <row r="56" spans="2:78" x14ac:dyDescent="0.2">
      <c r="O56" s="15"/>
      <c r="R56" s="15"/>
      <c r="S56" s="15"/>
      <c r="T56" s="15"/>
      <c r="U56" s="15"/>
      <c r="V56" s="15"/>
      <c r="Z56" s="10"/>
      <c r="AB56" s="10"/>
      <c r="AD56" s="10"/>
      <c r="AH56" s="26"/>
      <c r="AJ56" s="15"/>
      <c r="AN56" s="15"/>
      <c r="BZ56" s="15"/>
    </row>
    <row r="57" spans="2:78" x14ac:dyDescent="0.2">
      <c r="F57" s="10"/>
      <c r="H57" s="10"/>
      <c r="J57" s="10"/>
      <c r="L57" s="10"/>
      <c r="M57" s="10"/>
      <c r="O57" s="15"/>
      <c r="R57" s="15"/>
      <c r="S57" s="15"/>
      <c r="T57" s="15"/>
      <c r="U57" s="15"/>
      <c r="V57" s="15"/>
      <c r="W57" s="15"/>
      <c r="X57" s="15"/>
      <c r="AB57" s="14"/>
      <c r="AC57" s="14"/>
      <c r="AE57" s="14"/>
      <c r="AH57" s="26"/>
      <c r="AJ57" s="15"/>
      <c r="AN57" s="15"/>
      <c r="BZ57" s="15"/>
    </row>
    <row r="58" spans="2:78" x14ac:dyDescent="0.2">
      <c r="O58" s="15"/>
      <c r="R58" s="15"/>
      <c r="S58" s="15"/>
      <c r="T58" s="15"/>
      <c r="U58" s="15"/>
      <c r="V58" s="15"/>
      <c r="Z58" s="10"/>
      <c r="AB58" s="10"/>
      <c r="AC58" s="14"/>
      <c r="AD58" s="14"/>
      <c r="AE58" s="14"/>
      <c r="AH58" s="26"/>
      <c r="AJ58" s="15"/>
      <c r="AN58" s="15"/>
      <c r="BZ58" s="15"/>
    </row>
    <row r="59" spans="2:78" x14ac:dyDescent="0.2">
      <c r="B59" s="10"/>
      <c r="C59" s="10"/>
      <c r="D59" s="10"/>
      <c r="E59" s="10"/>
      <c r="F59" s="10"/>
      <c r="H59" s="10"/>
      <c r="J59" s="10"/>
      <c r="L59" s="10"/>
      <c r="M59" s="10"/>
      <c r="O59" s="15"/>
      <c r="R59" s="15"/>
      <c r="S59" s="15"/>
      <c r="T59" s="15"/>
      <c r="U59" s="15"/>
      <c r="V59" s="15"/>
      <c r="W59" s="15"/>
      <c r="X59" s="15"/>
      <c r="AC59" s="14"/>
      <c r="AE59" s="14"/>
      <c r="AG59" s="33"/>
      <c r="AH59" s="26"/>
      <c r="AJ59" s="15"/>
      <c r="AN59" s="15"/>
      <c r="BZ59" s="15"/>
    </row>
    <row r="60" spans="2:78" x14ac:dyDescent="0.2">
      <c r="O60" s="15"/>
      <c r="R60" s="15"/>
      <c r="S60" s="15"/>
      <c r="T60" s="15"/>
      <c r="U60" s="15"/>
      <c r="V60" s="15"/>
      <c r="Z60" s="10"/>
      <c r="AB60" s="14"/>
      <c r="AC60" s="14"/>
      <c r="AD60" s="14"/>
      <c r="AE60" s="14"/>
      <c r="AF60" s="14"/>
      <c r="AG60" s="33"/>
      <c r="AH60" s="26"/>
      <c r="AJ60" s="15"/>
      <c r="AN60" s="15"/>
    </row>
    <row r="61" spans="2:78" x14ac:dyDescent="0.2">
      <c r="F61" s="10"/>
      <c r="H61" s="10"/>
      <c r="J61" s="10"/>
      <c r="L61" s="10"/>
      <c r="M61" s="10"/>
      <c r="O61" s="15"/>
      <c r="R61" s="15"/>
      <c r="S61" s="15"/>
      <c r="T61" s="15"/>
      <c r="U61" s="15"/>
      <c r="V61" s="15"/>
      <c r="W61" s="15"/>
      <c r="X61" s="15"/>
      <c r="AC61" s="14"/>
      <c r="AE61" s="14"/>
      <c r="AG61" s="33"/>
      <c r="AH61" s="26"/>
      <c r="AJ61" s="15"/>
      <c r="AN61" s="15"/>
    </row>
    <row r="62" spans="2:78" x14ac:dyDescent="0.2">
      <c r="O62" s="15"/>
      <c r="R62" s="15"/>
      <c r="S62" s="15"/>
      <c r="T62" s="15"/>
      <c r="U62" s="15"/>
      <c r="V62" s="15"/>
      <c r="Z62" s="10"/>
      <c r="AB62" s="14"/>
      <c r="AC62" s="14"/>
      <c r="AD62" s="14"/>
      <c r="AE62" s="14"/>
      <c r="AG62" s="33"/>
      <c r="AH62" s="26"/>
      <c r="AJ62" s="15"/>
      <c r="AN62" s="15"/>
    </row>
    <row r="63" spans="2:78" x14ac:dyDescent="0.2">
      <c r="B63" s="10"/>
      <c r="C63" s="10"/>
      <c r="D63" s="10"/>
      <c r="E63" s="10"/>
      <c r="F63" s="10"/>
      <c r="H63" s="10"/>
      <c r="J63" s="10"/>
      <c r="L63" s="10"/>
      <c r="M63" s="10"/>
      <c r="O63" s="15"/>
      <c r="R63" s="15"/>
      <c r="S63" s="15"/>
      <c r="T63" s="15"/>
      <c r="U63" s="15"/>
      <c r="V63" s="15"/>
      <c r="W63" s="15"/>
      <c r="X63" s="15"/>
      <c r="AC63" s="14"/>
      <c r="AE63" s="14"/>
      <c r="AG63" s="33"/>
      <c r="AH63" s="26"/>
      <c r="AJ63" s="15"/>
      <c r="AN63" s="15"/>
    </row>
    <row r="64" spans="2:78" x14ac:dyDescent="0.2">
      <c r="O64" s="15"/>
      <c r="R64" s="15"/>
      <c r="S64" s="15"/>
      <c r="T64" s="15"/>
      <c r="U64" s="15"/>
      <c r="V64" s="15"/>
      <c r="Z64" s="10"/>
      <c r="AB64" s="14"/>
      <c r="AC64" s="14"/>
      <c r="AD64" s="14"/>
      <c r="AE64" s="14"/>
      <c r="AF64" s="14"/>
      <c r="AG64" s="33"/>
      <c r="AH64" s="26"/>
      <c r="AJ64" s="15"/>
      <c r="AN64" s="15"/>
    </row>
    <row r="65" spans="2:40" x14ac:dyDescent="0.2">
      <c r="B65" s="10"/>
      <c r="C65" s="10"/>
      <c r="D65" s="10"/>
      <c r="E65" s="10"/>
      <c r="F65" s="10"/>
      <c r="H65" s="10"/>
      <c r="J65" s="10"/>
      <c r="L65" s="10"/>
      <c r="M65" s="10"/>
      <c r="O65" s="15"/>
      <c r="R65" s="15"/>
      <c r="S65" s="15"/>
      <c r="T65" s="15"/>
      <c r="U65" s="15"/>
      <c r="V65" s="15"/>
      <c r="W65" s="15"/>
      <c r="X65" s="15"/>
      <c r="AC65" s="14"/>
      <c r="AE65" s="14"/>
      <c r="AG65" s="33"/>
      <c r="AH65" s="26"/>
      <c r="AJ65" s="15"/>
      <c r="AN65" s="15"/>
    </row>
    <row r="66" spans="2:40" x14ac:dyDescent="0.2">
      <c r="O66" s="15"/>
      <c r="R66" s="15"/>
      <c r="S66" s="15"/>
      <c r="T66" s="15"/>
      <c r="U66" s="15"/>
      <c r="V66" s="15"/>
      <c r="Z66" s="10"/>
      <c r="AB66" s="14"/>
      <c r="AC66" s="14"/>
      <c r="AD66" s="14"/>
      <c r="AE66" s="14"/>
      <c r="AF66" s="14"/>
      <c r="AG66" s="33"/>
      <c r="AH66" s="26"/>
      <c r="AJ66" s="15"/>
      <c r="AN66" s="15"/>
    </row>
    <row r="67" spans="2:40" x14ac:dyDescent="0.2">
      <c r="F67" s="10"/>
      <c r="H67" s="10"/>
      <c r="J67" s="10"/>
      <c r="L67" s="10"/>
      <c r="M67" s="10"/>
      <c r="O67" s="15"/>
      <c r="R67" s="15"/>
      <c r="S67" s="15"/>
      <c r="T67" s="15"/>
      <c r="U67" s="15"/>
      <c r="V67" s="15"/>
      <c r="W67" s="15"/>
      <c r="X67" s="15"/>
      <c r="AC67" s="14"/>
      <c r="AE67" s="14"/>
      <c r="AG67" s="33"/>
      <c r="AH67" s="26"/>
      <c r="AJ67" s="15"/>
      <c r="AN67" s="15"/>
    </row>
    <row r="68" spans="2:40" x14ac:dyDescent="0.2">
      <c r="O68" s="15"/>
      <c r="R68" s="15"/>
      <c r="S68" s="15"/>
      <c r="T68" s="15"/>
      <c r="U68" s="15"/>
      <c r="V68" s="15"/>
      <c r="Z68" s="10"/>
      <c r="AB68" s="14"/>
      <c r="AC68" s="14"/>
      <c r="AD68" s="14"/>
      <c r="AE68" s="14"/>
      <c r="AG68" s="33"/>
      <c r="AH68" s="26"/>
      <c r="AJ68" s="15"/>
      <c r="AN68" s="15"/>
    </row>
    <row r="69" spans="2:40" x14ac:dyDescent="0.2">
      <c r="F69" s="10"/>
      <c r="H69" s="10"/>
      <c r="J69" s="10"/>
      <c r="L69" s="10"/>
      <c r="M69" s="10"/>
      <c r="O69" s="15"/>
      <c r="R69" s="15"/>
      <c r="V69" s="15"/>
      <c r="W69" s="15"/>
      <c r="X69" s="15"/>
      <c r="AC69" s="14"/>
      <c r="AE69" s="14"/>
      <c r="AG69" s="33"/>
      <c r="AH69" s="26"/>
      <c r="AJ69" s="15"/>
      <c r="AN69" s="15"/>
    </row>
    <row r="70" spans="2:40" x14ac:dyDescent="0.2">
      <c r="O70" s="15"/>
      <c r="R70" s="15"/>
      <c r="V70" s="15"/>
      <c r="Z70" s="10"/>
      <c r="AB70" s="14"/>
      <c r="AC70" s="14"/>
      <c r="AD70" s="14"/>
      <c r="AE70" s="14"/>
      <c r="AF70" s="14"/>
      <c r="AG70" s="33"/>
      <c r="AH70" s="26"/>
      <c r="AJ70" s="15"/>
      <c r="AN70" s="15"/>
    </row>
    <row r="71" spans="2:40" x14ac:dyDescent="0.2">
      <c r="R71" s="15"/>
      <c r="V71" s="15"/>
      <c r="W71" s="15"/>
      <c r="X71" s="15"/>
      <c r="AC71" s="14"/>
      <c r="AE71" s="14"/>
      <c r="AG71" s="33"/>
      <c r="AH71" s="26"/>
      <c r="AJ71" s="15"/>
      <c r="AN71" s="15"/>
    </row>
    <row r="72" spans="2:40" x14ac:dyDescent="0.2">
      <c r="AC72" s="14"/>
      <c r="AE72" s="14"/>
      <c r="AG72" s="33"/>
    </row>
    <row r="74" spans="2:40" x14ac:dyDescent="0.2">
      <c r="AN74" s="15"/>
    </row>
    <row r="75" spans="2:40" x14ac:dyDescent="0.2">
      <c r="AN75" s="15"/>
    </row>
    <row r="76" spans="2:40" x14ac:dyDescent="0.2">
      <c r="Y76" s="10"/>
      <c r="AN76" s="15"/>
    </row>
    <row r="77" spans="2:40" x14ac:dyDescent="0.2"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N77" s="15"/>
    </row>
    <row r="78" spans="2:40" x14ac:dyDescent="0.2">
      <c r="Y78" s="10"/>
      <c r="Z78" s="10"/>
      <c r="AG78" s="10"/>
      <c r="AH78" s="10"/>
      <c r="AN78" s="15"/>
    </row>
    <row r="79" spans="2:40" x14ac:dyDescent="0.2">
      <c r="Y79" s="10"/>
      <c r="Z79" s="10"/>
      <c r="AN79" s="10"/>
    </row>
    <row r="80" spans="2:40" x14ac:dyDescent="0.2">
      <c r="B80" s="10"/>
      <c r="C80" s="10"/>
      <c r="D80" s="10"/>
      <c r="E80" s="10"/>
      <c r="J80" s="10"/>
      <c r="Y80" s="10"/>
      <c r="Z80" s="10"/>
      <c r="AN80" s="10"/>
    </row>
    <row r="81" spans="2:40" x14ac:dyDescent="0.2">
      <c r="Y81" s="10"/>
      <c r="Z81" s="10"/>
      <c r="AH81" s="10"/>
      <c r="AN81" s="10"/>
    </row>
    <row r="82" spans="2:40" x14ac:dyDescent="0.2">
      <c r="AN82" s="15"/>
    </row>
    <row r="83" spans="2:40" x14ac:dyDescent="0.2">
      <c r="B83" s="10"/>
      <c r="C83" s="10"/>
      <c r="D83" s="10"/>
      <c r="E83" s="10"/>
      <c r="J83" s="10"/>
      <c r="AN83" s="15"/>
    </row>
  </sheetData>
  <mergeCells count="10">
    <mergeCell ref="A1:F2"/>
    <mergeCell ref="S15:U15"/>
    <mergeCell ref="S4:U4"/>
    <mergeCell ref="K10:P10"/>
    <mergeCell ref="I2:J2"/>
    <mergeCell ref="L11:M11"/>
    <mergeCell ref="L12:M12"/>
    <mergeCell ref="K2:M2"/>
    <mergeCell ref="B4:E4"/>
    <mergeCell ref="B6:E6"/>
  </mergeCells>
  <phoneticPr fontId="10" type="noConversion"/>
  <dataValidations count="2">
    <dataValidation type="list" allowBlank="1" showInputMessage="1" showErrorMessage="1" sqref="G13:G25" xr:uid="{00000000-0002-0000-0000-000000000000}">
      <formula1>$S$7:$S$13</formula1>
    </dataValidation>
    <dataValidation type="list" allowBlank="1" showInputMessage="1" showErrorMessage="1" sqref="L13:L25" xr:uid="{00000000-0002-0000-0000-000001000000}">
      <formula1>$S$17:$S$36</formula1>
    </dataValidation>
  </dataValidations>
  <pageMargins left="0.2" right="0.19" top="0.49" bottom="0.5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3"/>
  <sheetViews>
    <sheetView showGridLines="0" topLeftCell="A12" workbookViewId="0">
      <selection activeCell="K27" sqref="K27"/>
    </sheetView>
  </sheetViews>
  <sheetFormatPr defaultRowHeight="12.75" x14ac:dyDescent="0.2"/>
  <cols>
    <col min="1" max="1" width="1.28515625" style="5" customWidth="1"/>
    <col min="2" max="3" width="3.7109375" style="5" customWidth="1"/>
    <col min="4" max="4" width="9.140625" style="5"/>
    <col min="5" max="5" width="11.5703125" style="5" customWidth="1"/>
    <col min="6" max="6" width="9.140625" style="5"/>
    <col min="7" max="7" width="5.7109375" style="5" customWidth="1"/>
    <col min="8" max="8" width="9.42578125" style="5" customWidth="1"/>
    <col min="9" max="9" width="5.7109375" style="5" customWidth="1"/>
    <col min="10" max="10" width="9.140625" style="5"/>
    <col min="11" max="11" width="5.7109375" style="5" customWidth="1"/>
    <col min="12" max="12" width="9.140625" style="5"/>
    <col min="13" max="13" width="5.7109375" style="5" customWidth="1"/>
    <col min="14" max="14" width="9.140625" style="5"/>
    <col min="15" max="15" width="4" style="5" customWidth="1"/>
    <col min="16" max="16384" width="9.140625" style="5"/>
  </cols>
  <sheetData>
    <row r="1" spans="1:15" ht="18" x14ac:dyDescent="0.25">
      <c r="B1" s="4" t="s">
        <v>23</v>
      </c>
      <c r="N1" s="6"/>
      <c r="O1" s="94" t="s">
        <v>91</v>
      </c>
    </row>
    <row r="2" spans="1:15" ht="16.5" customHeight="1" x14ac:dyDescent="0.2">
      <c r="C2" s="5" t="s">
        <v>90</v>
      </c>
    </row>
    <row r="3" spans="1:15" ht="9.75" customHeight="1" thickBot="1" x14ac:dyDescent="0.25"/>
    <row r="4" spans="1:15" x14ac:dyDescent="0.2">
      <c r="A4" s="77"/>
      <c r="B4" s="78" t="s">
        <v>66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5" ht="9.75" customHeight="1" x14ac:dyDescent="0.2">
      <c r="A5" s="8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82"/>
    </row>
    <row r="6" spans="1:15" x14ac:dyDescent="0.2">
      <c r="A6" s="81"/>
      <c r="B6" s="11"/>
      <c r="C6" s="83" t="s">
        <v>57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82"/>
    </row>
    <row r="7" spans="1:15" x14ac:dyDescent="0.2">
      <c r="A7" s="81"/>
      <c r="B7" s="11"/>
      <c r="C7" s="83" t="s">
        <v>70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82"/>
    </row>
    <row r="8" spans="1:15" x14ac:dyDescent="0.2">
      <c r="A8" s="81"/>
      <c r="B8" s="11"/>
      <c r="C8" s="83" t="s">
        <v>69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82"/>
    </row>
    <row r="9" spans="1:15" x14ac:dyDescent="0.2">
      <c r="A9" s="81"/>
      <c r="B9" s="11"/>
      <c r="C9" s="83" t="s">
        <v>84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82"/>
    </row>
    <row r="10" spans="1:15" x14ac:dyDescent="0.2">
      <c r="A10" s="8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82"/>
    </row>
    <row r="11" spans="1:15" x14ac:dyDescent="0.2">
      <c r="A11" s="81"/>
      <c r="B11" s="11"/>
      <c r="C11" s="11"/>
      <c r="D11" s="84" t="s">
        <v>71</v>
      </c>
      <c r="E11" s="11"/>
      <c r="F11" s="7">
        <v>33</v>
      </c>
      <c r="G11" s="11"/>
      <c r="H11" s="11"/>
      <c r="I11" s="11"/>
      <c r="J11" s="11"/>
      <c r="K11" s="11"/>
      <c r="L11" s="11"/>
      <c r="M11" s="11"/>
      <c r="N11" s="11"/>
      <c r="O11" s="82"/>
    </row>
    <row r="12" spans="1:15" x14ac:dyDescent="0.2">
      <c r="A12" s="81"/>
      <c r="B12" s="11"/>
      <c r="C12" s="11"/>
      <c r="D12" s="84" t="s">
        <v>98</v>
      </c>
      <c r="E12" s="11"/>
      <c r="F12" s="7">
        <v>5</v>
      </c>
      <c r="G12" s="11"/>
      <c r="H12" s="11"/>
      <c r="I12" s="11"/>
      <c r="J12" s="11"/>
      <c r="K12" s="11"/>
      <c r="L12" s="11"/>
      <c r="M12" s="11"/>
      <c r="N12" s="11"/>
      <c r="O12" s="82"/>
    </row>
    <row r="13" spans="1:15" x14ac:dyDescent="0.2">
      <c r="A13" s="81"/>
      <c r="B13" s="11"/>
      <c r="C13" s="11"/>
      <c r="D13" s="97" t="s">
        <v>88</v>
      </c>
      <c r="E13" s="11"/>
      <c r="F13" s="75">
        <f>ROUNDUP(F11/F12,0)</f>
        <v>7</v>
      </c>
      <c r="G13" s="85" t="s">
        <v>72</v>
      </c>
      <c r="H13" s="76">
        <v>1</v>
      </c>
      <c r="I13" s="85" t="s">
        <v>72</v>
      </c>
      <c r="J13" s="7">
        <v>14</v>
      </c>
      <c r="K13" s="86" t="s">
        <v>73</v>
      </c>
      <c r="L13" s="76">
        <f>J13</f>
        <v>14</v>
      </c>
      <c r="M13" s="85" t="s">
        <v>75</v>
      </c>
      <c r="N13" s="75">
        <f>F13*H13*J13/L13</f>
        <v>7</v>
      </c>
      <c r="O13" s="82"/>
    </row>
    <row r="14" spans="1:15" x14ac:dyDescent="0.2">
      <c r="A14" s="81"/>
      <c r="B14" s="11"/>
      <c r="C14" s="11"/>
      <c r="D14" s="11"/>
      <c r="E14" s="11"/>
      <c r="F14" s="11"/>
      <c r="G14" s="11"/>
      <c r="H14" s="87" t="s">
        <v>78</v>
      </c>
      <c r="I14" s="11"/>
      <c r="J14" s="84" t="s">
        <v>76</v>
      </c>
      <c r="K14" s="11"/>
      <c r="L14" s="88" t="s">
        <v>74</v>
      </c>
      <c r="M14" s="11"/>
      <c r="N14" s="88" t="s">
        <v>81</v>
      </c>
      <c r="O14" s="82"/>
    </row>
    <row r="15" spans="1:15" ht="9.75" customHeight="1" thickBo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1"/>
    </row>
    <row r="16" spans="1:15" x14ac:dyDescent="0.2">
      <c r="A16" s="77"/>
      <c r="B16" s="78" t="s">
        <v>64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15" x14ac:dyDescent="0.2">
      <c r="A17" s="8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82"/>
    </row>
    <row r="18" spans="1:15" x14ac:dyDescent="0.2">
      <c r="A18" s="81"/>
      <c r="B18" s="11"/>
      <c r="C18" s="83" t="s">
        <v>57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82"/>
    </row>
    <row r="19" spans="1:15" x14ac:dyDescent="0.2">
      <c r="A19" s="81"/>
      <c r="B19" s="11"/>
      <c r="C19" s="83" t="s">
        <v>58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82"/>
    </row>
    <row r="20" spans="1:15" x14ac:dyDescent="0.2">
      <c r="A20" s="81"/>
      <c r="B20" s="11"/>
      <c r="C20" s="83" t="s">
        <v>77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82"/>
    </row>
    <row r="21" spans="1:15" ht="13.5" thickBot="1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</row>
    <row r="22" spans="1:15" x14ac:dyDescent="0.2">
      <c r="A22" s="77"/>
      <c r="B22" s="78" t="s">
        <v>59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</row>
    <row r="23" spans="1:15" x14ac:dyDescent="0.2">
      <c r="A23" s="81"/>
      <c r="B23" s="92" t="s">
        <v>67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82"/>
    </row>
    <row r="24" spans="1:15" ht="9.75" customHeight="1" x14ac:dyDescent="0.2">
      <c r="A24" s="8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82"/>
    </row>
    <row r="25" spans="1:15" x14ac:dyDescent="0.2">
      <c r="A25" s="81"/>
      <c r="B25" s="83" t="s">
        <v>57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82"/>
    </row>
    <row r="26" spans="1:15" ht="9.75" customHeight="1" x14ac:dyDescent="0.2">
      <c r="A26" s="8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2"/>
    </row>
    <row r="27" spans="1:15" x14ac:dyDescent="0.2">
      <c r="A27" s="81"/>
      <c r="B27" s="93" t="s">
        <v>60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2"/>
    </row>
    <row r="28" spans="1:15" ht="9.75" customHeight="1" x14ac:dyDescent="0.2">
      <c r="A28" s="8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82"/>
    </row>
    <row r="29" spans="1:15" x14ac:dyDescent="0.2">
      <c r="A29" s="81"/>
      <c r="B29" s="83"/>
      <c r="C29" s="83" t="s">
        <v>80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82"/>
    </row>
    <row r="30" spans="1:15" ht="9.75" customHeight="1" x14ac:dyDescent="0.2">
      <c r="A30" s="8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82"/>
    </row>
    <row r="31" spans="1:15" x14ac:dyDescent="0.2">
      <c r="A31" s="81"/>
      <c r="B31" s="11"/>
      <c r="C31" s="11"/>
      <c r="D31" s="84" t="s">
        <v>71</v>
      </c>
      <c r="E31" s="11"/>
      <c r="F31" s="7">
        <v>30</v>
      </c>
      <c r="G31" s="11"/>
      <c r="H31" s="11"/>
      <c r="I31" s="11"/>
      <c r="J31" s="11"/>
      <c r="K31" s="11"/>
      <c r="L31" s="11"/>
      <c r="M31" s="11"/>
      <c r="N31" s="11"/>
      <c r="O31" s="82"/>
    </row>
    <row r="32" spans="1:15" x14ac:dyDescent="0.2">
      <c r="A32" s="81"/>
      <c r="B32" s="11"/>
      <c r="C32" s="11"/>
      <c r="D32" s="84" t="s">
        <v>89</v>
      </c>
      <c r="E32" s="11"/>
      <c r="F32" s="75">
        <f>F31/5</f>
        <v>6</v>
      </c>
      <c r="G32" s="85" t="s">
        <v>72</v>
      </c>
      <c r="H32" s="76">
        <v>1</v>
      </c>
      <c r="I32" s="85" t="s">
        <v>72</v>
      </c>
      <c r="J32" s="7">
        <v>14</v>
      </c>
      <c r="K32" s="86" t="s">
        <v>73</v>
      </c>
      <c r="L32" s="76">
        <f>J32</f>
        <v>14</v>
      </c>
      <c r="M32" s="85" t="s">
        <v>75</v>
      </c>
      <c r="N32" s="75">
        <f>F32*H32*J32/L32</f>
        <v>6</v>
      </c>
      <c r="O32" s="82"/>
    </row>
    <row r="33" spans="1:15" x14ac:dyDescent="0.2">
      <c r="A33" s="81"/>
      <c r="B33" s="11"/>
      <c r="C33" s="11"/>
      <c r="D33" s="11"/>
      <c r="E33" s="11"/>
      <c r="F33" s="11"/>
      <c r="G33" s="11"/>
      <c r="H33" s="87" t="s">
        <v>79</v>
      </c>
      <c r="I33" s="11"/>
      <c r="J33" s="84" t="s">
        <v>86</v>
      </c>
      <c r="K33" s="11"/>
      <c r="L33" s="88" t="s">
        <v>74</v>
      </c>
      <c r="M33" s="11"/>
      <c r="N33" s="88" t="s">
        <v>82</v>
      </c>
      <c r="O33" s="82"/>
    </row>
    <row r="34" spans="1:15" ht="9.75" customHeight="1" x14ac:dyDescent="0.2">
      <c r="A34" s="8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82"/>
    </row>
    <row r="35" spans="1:15" x14ac:dyDescent="0.2">
      <c r="A35" s="81"/>
      <c r="B35" s="93" t="s">
        <v>61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82"/>
    </row>
    <row r="36" spans="1:15" ht="9.75" customHeight="1" x14ac:dyDescent="0.2">
      <c r="A36" s="8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82"/>
    </row>
    <row r="37" spans="1:15" x14ac:dyDescent="0.2">
      <c r="A37" s="81"/>
      <c r="B37" s="11"/>
      <c r="C37" s="83" t="s">
        <v>83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82"/>
    </row>
    <row r="38" spans="1:15" ht="9.75" customHeight="1" x14ac:dyDescent="0.2">
      <c r="A38" s="8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82"/>
    </row>
    <row r="39" spans="1:15" x14ac:dyDescent="0.2">
      <c r="A39" s="81"/>
      <c r="B39" s="11"/>
      <c r="C39" s="11"/>
      <c r="D39" s="84" t="s">
        <v>71</v>
      </c>
      <c r="E39" s="11"/>
      <c r="F39" s="7">
        <v>30</v>
      </c>
      <c r="G39" s="11"/>
      <c r="H39" s="11"/>
      <c r="I39" s="11"/>
      <c r="J39" s="11"/>
      <c r="K39" s="11"/>
      <c r="L39" s="11"/>
      <c r="M39" s="11"/>
      <c r="N39" s="11"/>
      <c r="O39" s="82"/>
    </row>
    <row r="40" spans="1:15" x14ac:dyDescent="0.2">
      <c r="A40" s="81"/>
      <c r="B40" s="11"/>
      <c r="C40" s="11"/>
      <c r="D40" s="84" t="s">
        <v>89</v>
      </c>
      <c r="E40" s="11"/>
      <c r="F40" s="75">
        <f>F39/5</f>
        <v>6</v>
      </c>
      <c r="G40" s="85" t="s">
        <v>72</v>
      </c>
      <c r="H40" s="76">
        <v>2</v>
      </c>
      <c r="I40" s="85" t="s">
        <v>72</v>
      </c>
      <c r="J40" s="7">
        <v>14</v>
      </c>
      <c r="K40" s="86" t="s">
        <v>73</v>
      </c>
      <c r="L40" s="76">
        <f>J40</f>
        <v>14</v>
      </c>
      <c r="M40" s="85" t="s">
        <v>75</v>
      </c>
      <c r="N40" s="75">
        <f>F40*H40*J40/L40</f>
        <v>12</v>
      </c>
      <c r="O40" s="82"/>
    </row>
    <row r="41" spans="1:15" x14ac:dyDescent="0.2">
      <c r="A41" s="81"/>
      <c r="B41" s="11"/>
      <c r="C41" s="11"/>
      <c r="D41" s="11"/>
      <c r="E41" s="11"/>
      <c r="F41" s="11"/>
      <c r="G41" s="11"/>
      <c r="H41" s="87" t="s">
        <v>79</v>
      </c>
      <c r="I41" s="11"/>
      <c r="J41" s="84" t="s">
        <v>86</v>
      </c>
      <c r="K41" s="11"/>
      <c r="L41" s="88" t="s">
        <v>74</v>
      </c>
      <c r="M41" s="11"/>
      <c r="N41" s="88" t="s">
        <v>82</v>
      </c>
      <c r="O41" s="82"/>
    </row>
    <row r="42" spans="1:15" ht="9.75" customHeight="1" thickBo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1"/>
    </row>
    <row r="43" spans="1:15" x14ac:dyDescent="0.2">
      <c r="A43" s="77"/>
      <c r="B43" s="78" t="s">
        <v>62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</row>
    <row r="44" spans="1:15" x14ac:dyDescent="0.2">
      <c r="A44" s="81"/>
      <c r="B44" s="92" t="s">
        <v>68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82"/>
    </row>
    <row r="45" spans="1:15" ht="9.75" customHeight="1" x14ac:dyDescent="0.2">
      <c r="A45" s="8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82"/>
    </row>
    <row r="46" spans="1:15" x14ac:dyDescent="0.2">
      <c r="A46" s="81"/>
      <c r="B46" s="83" t="s">
        <v>63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82"/>
    </row>
    <row r="47" spans="1:15" ht="9.75" customHeight="1" x14ac:dyDescent="0.2">
      <c r="A47" s="8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82"/>
    </row>
    <row r="48" spans="1:15" x14ac:dyDescent="0.2">
      <c r="A48" s="81"/>
      <c r="B48" s="11"/>
      <c r="C48" s="83" t="s">
        <v>65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82"/>
    </row>
    <row r="49" spans="1:15" x14ac:dyDescent="0.2">
      <c r="A49" s="81"/>
      <c r="B49" s="11"/>
      <c r="C49" s="83" t="s">
        <v>87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82"/>
    </row>
    <row r="50" spans="1:15" ht="9.75" customHeight="1" x14ac:dyDescent="0.2">
      <c r="A50" s="8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82"/>
    </row>
    <row r="51" spans="1:15" x14ac:dyDescent="0.2">
      <c r="A51" s="81"/>
      <c r="B51" s="83"/>
      <c r="C51" s="83"/>
      <c r="D51" s="84"/>
      <c r="E51" s="11"/>
      <c r="F51" s="75">
        <v>3</v>
      </c>
      <c r="G51" s="85" t="s">
        <v>72</v>
      </c>
      <c r="H51" s="7">
        <v>14</v>
      </c>
      <c r="I51" s="86" t="s">
        <v>73</v>
      </c>
      <c r="J51" s="75">
        <f>H51</f>
        <v>14</v>
      </c>
      <c r="K51" s="85" t="s">
        <v>75</v>
      </c>
      <c r="L51" s="11"/>
      <c r="M51" s="11"/>
      <c r="N51" s="75">
        <f>F51*H51/J51</f>
        <v>3</v>
      </c>
      <c r="O51" s="82"/>
    </row>
    <row r="52" spans="1:15" x14ac:dyDescent="0.2">
      <c r="A52" s="81"/>
      <c r="B52" s="11"/>
      <c r="C52" s="11"/>
      <c r="D52" s="11"/>
      <c r="E52" s="11"/>
      <c r="F52" s="88" t="s">
        <v>85</v>
      </c>
      <c r="G52" s="11"/>
      <c r="H52" s="84" t="s">
        <v>86</v>
      </c>
      <c r="I52" s="11"/>
      <c r="J52" s="88" t="s">
        <v>74</v>
      </c>
      <c r="K52" s="11"/>
      <c r="L52" s="88"/>
      <c r="M52" s="11"/>
      <c r="N52" s="88" t="s">
        <v>81</v>
      </c>
      <c r="O52" s="82"/>
    </row>
    <row r="53" spans="1:15" ht="9.75" customHeight="1" thickBot="1" x14ac:dyDescent="0.2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1"/>
    </row>
    <row r="54" spans="1:15" ht="9.75" customHeight="1" x14ac:dyDescent="0.2"/>
    <row r="55" spans="1:15" ht="9.75" customHeight="1" x14ac:dyDescent="0.2"/>
    <row r="56" spans="1:15" ht="9.75" customHeight="1" x14ac:dyDescent="0.2"/>
    <row r="57" spans="1:15" ht="9.75" customHeight="1" x14ac:dyDescent="0.2"/>
    <row r="58" spans="1:15" ht="9.75" customHeight="1" x14ac:dyDescent="0.2"/>
    <row r="59" spans="1:15" ht="9.75" customHeight="1" x14ac:dyDescent="0.2"/>
    <row r="60" spans="1:15" ht="9.75" customHeight="1" x14ac:dyDescent="0.2"/>
    <row r="61" spans="1:15" ht="9.75" customHeight="1" x14ac:dyDescent="0.2"/>
    <row r="62" spans="1:15" ht="9.75" customHeight="1" x14ac:dyDescent="0.2"/>
    <row r="63" spans="1:15" ht="9.75" customHeight="1" x14ac:dyDescent="0.2"/>
  </sheetData>
  <pageMargins left="0.34" right="0.25" top="1" bottom="1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SWF Calculator</vt:lpstr>
      <vt:lpstr>New Formulas</vt:lpstr>
      <vt:lpstr>'SWF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Rodman</dc:creator>
  <cp:lastModifiedBy>Michelle Bozec</cp:lastModifiedBy>
  <cp:lastPrinted>2019-10-08T15:23:29Z</cp:lastPrinted>
  <dcterms:created xsi:type="dcterms:W3CDTF">2004-09-13T13:27:25Z</dcterms:created>
  <dcterms:modified xsi:type="dcterms:W3CDTF">2025-08-18T13:29:10Z</dcterms:modified>
</cp:coreProperties>
</file>